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ojekce DST\02_Archiv\Archiv 2021\J20 L50 21  -  BKOM P_R Voronez 2\PD\2025\DUR_DSP\EDIT\Rozpočet\"/>
    </mc:Choice>
  </mc:AlternateContent>
  <bookViews>
    <workbookView xWindow="0" yWindow="0" windowWidth="0" windowHeight="0"/>
  </bookViews>
  <sheets>
    <sheet name="Rekapitulace stavby" sheetId="1" r:id="rId1"/>
    <sheet name="SO 411.1 - Výkopové práce" sheetId="2" r:id="rId2"/>
    <sheet name="SO 411.2 - Technologie zá..." sheetId="3" r:id="rId3"/>
    <sheet name="SO 411.3 - Stavební úpravy" sheetId="4" r:id="rId4"/>
    <sheet name="SO 411.4 - Kamerový dohled" sheetId="5" r:id="rId5"/>
    <sheet name="SO 411.5 - Svislé a vodor..." sheetId="6" r:id="rId6"/>
    <sheet name="SO 412.1 - Výkopové práce" sheetId="7" r:id="rId7"/>
    <sheet name="SO 412.2 - Technologie zá..." sheetId="8" r:id="rId8"/>
    <sheet name="SO 412.3 - Kamerový dohled" sheetId="9" r:id="rId9"/>
    <sheet name="OST - Centrální vzdálený ...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 411.1 - Výkopové práce'!$C$93:$K$435</definedName>
    <definedName name="_xlnm.Print_Area" localSheetId="1">'SO 411.1 - Výkopové práce'!$C$4:$J$41,'SO 411.1 - Výkopové práce'!$C$47:$J$73,'SO 411.1 - Výkopové práce'!$C$79:$K$435</definedName>
    <definedName name="_xlnm.Print_Titles" localSheetId="1">'SO 411.1 - Výkopové práce'!$93:$93</definedName>
    <definedName name="_xlnm._FilterDatabase" localSheetId="2" hidden="1">'SO 411.2 - Technologie zá...'!$C$90:$K$283</definedName>
    <definedName name="_xlnm.Print_Area" localSheetId="2">'SO 411.2 - Technologie zá...'!$C$4:$J$41,'SO 411.2 - Technologie zá...'!$C$47:$J$70,'SO 411.2 - Technologie zá...'!$C$76:$K$283</definedName>
    <definedName name="_xlnm.Print_Titles" localSheetId="2">'SO 411.2 - Technologie zá...'!$90:$90</definedName>
    <definedName name="_xlnm._FilterDatabase" localSheetId="3" hidden="1">'SO 411.3 - Stavební úpravy'!$C$94:$K$389</definedName>
    <definedName name="_xlnm.Print_Area" localSheetId="3">'SO 411.3 - Stavební úpravy'!$C$4:$J$41,'SO 411.3 - Stavební úpravy'!$C$47:$J$74,'SO 411.3 - Stavební úpravy'!$C$80:$K$389</definedName>
    <definedName name="_xlnm.Print_Titles" localSheetId="3">'SO 411.3 - Stavební úpravy'!$94:$94</definedName>
    <definedName name="_xlnm._FilterDatabase" localSheetId="4" hidden="1">'SO 411.4 - Kamerový dohled'!$C$86:$K$120</definedName>
    <definedName name="_xlnm.Print_Area" localSheetId="4">'SO 411.4 - Kamerový dohled'!$C$4:$J$41,'SO 411.4 - Kamerový dohled'!$C$47:$J$66,'SO 411.4 - Kamerový dohled'!$C$72:$K$120</definedName>
    <definedName name="_xlnm.Print_Titles" localSheetId="4">'SO 411.4 - Kamerový dohled'!$86:$86</definedName>
    <definedName name="_xlnm._FilterDatabase" localSheetId="5" hidden="1">'SO 411.5 - Svislé a vodor...'!$C$86:$K$177</definedName>
    <definedName name="_xlnm.Print_Area" localSheetId="5">'SO 411.5 - Svislé a vodor...'!$C$4:$J$41,'SO 411.5 - Svislé a vodor...'!$C$47:$J$66,'SO 411.5 - Svislé a vodor...'!$C$72:$K$177</definedName>
    <definedName name="_xlnm.Print_Titles" localSheetId="5">'SO 411.5 - Svislé a vodor...'!$86:$86</definedName>
    <definedName name="_xlnm._FilterDatabase" localSheetId="6" hidden="1">'SO 412.1 - Výkopové práce'!$C$92:$K$329</definedName>
    <definedName name="_xlnm.Print_Area" localSheetId="6">'SO 412.1 - Výkopové práce'!$C$4:$J$41,'SO 412.1 - Výkopové práce'!$C$47:$J$72,'SO 412.1 - Výkopové práce'!$C$78:$K$329</definedName>
    <definedName name="_xlnm.Print_Titles" localSheetId="6">'SO 412.1 - Výkopové práce'!$92:$92</definedName>
    <definedName name="_xlnm._FilterDatabase" localSheetId="7" hidden="1">'SO 412.2 - Technologie zá...'!$C$90:$K$303</definedName>
    <definedName name="_xlnm.Print_Area" localSheetId="7">'SO 412.2 - Technologie zá...'!$C$4:$J$41,'SO 412.2 - Technologie zá...'!$C$47:$J$70,'SO 412.2 - Technologie zá...'!$C$76:$K$303</definedName>
    <definedName name="_xlnm.Print_Titles" localSheetId="7">'SO 412.2 - Technologie zá...'!$90:$90</definedName>
    <definedName name="_xlnm._FilterDatabase" localSheetId="8" hidden="1">'SO 412.3 - Kamerový dohled'!$C$86:$K$120</definedName>
    <definedName name="_xlnm.Print_Area" localSheetId="8">'SO 412.3 - Kamerový dohled'!$C$4:$J$41,'SO 412.3 - Kamerový dohled'!$C$47:$J$66,'SO 412.3 - Kamerový dohled'!$C$72:$K$120</definedName>
    <definedName name="_xlnm.Print_Titles" localSheetId="8">'SO 412.3 - Kamerový dohled'!$86:$86</definedName>
    <definedName name="_xlnm._FilterDatabase" localSheetId="9" hidden="1">'OST - Centrální vzdálený ...'!$C$80:$K$124</definedName>
    <definedName name="_xlnm.Print_Area" localSheetId="9">'OST - Centrální vzdálený ...'!$C$4:$J$39,'OST - Centrální vzdálený ...'!$C$45:$J$62,'OST - Centrální vzdálený ...'!$C$68:$K$124</definedName>
    <definedName name="_xlnm.Print_Titles" localSheetId="9">'OST - Centrální vzdálený ...'!$80:$80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5"/>
  <c i="10" r="J35"/>
  <c i="1" r="AX65"/>
  <c i="10" r="BI119"/>
  <c r="BH119"/>
  <c r="BG119"/>
  <c r="BF119"/>
  <c r="T119"/>
  <c r="R119"/>
  <c r="P119"/>
  <c r="BI113"/>
  <c r="BH113"/>
  <c r="BG113"/>
  <c r="BF113"/>
  <c r="T113"/>
  <c r="R113"/>
  <c r="P113"/>
  <c r="BI105"/>
  <c r="BH105"/>
  <c r="BG105"/>
  <c r="BF105"/>
  <c r="T105"/>
  <c r="R105"/>
  <c r="P105"/>
  <c r="BI98"/>
  <c r="BH98"/>
  <c r="BG98"/>
  <c r="BF98"/>
  <c r="T98"/>
  <c r="R98"/>
  <c r="P98"/>
  <c r="BI93"/>
  <c r="BH93"/>
  <c r="BG93"/>
  <c r="BF93"/>
  <c r="T93"/>
  <c r="R93"/>
  <c r="P93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9" r="T89"/>
  <c r="T88"/>
  <c r="T87"/>
  <c r="R89"/>
  <c r="R88"/>
  <c r="R87"/>
  <c r="J39"/>
  <c r="J38"/>
  <c i="1" r="AY64"/>
  <c i="9" r="J37"/>
  <c i="1" r="AX64"/>
  <c i="9" r="BI115"/>
  <c r="BH115"/>
  <c r="BG115"/>
  <c r="BF115"/>
  <c r="T115"/>
  <c r="R115"/>
  <c r="P115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8" r="J39"/>
  <c r="J38"/>
  <c i="1" r="AY63"/>
  <c i="8" r="J37"/>
  <c i="1" r="AX63"/>
  <c i="8" r="BI297"/>
  <c r="BH297"/>
  <c r="BG297"/>
  <c r="BF297"/>
  <c r="T297"/>
  <c r="R297"/>
  <c r="P297"/>
  <c r="BI291"/>
  <c r="BH291"/>
  <c r="BG291"/>
  <c r="BF291"/>
  <c r="T291"/>
  <c r="R291"/>
  <c r="P291"/>
  <c r="BI284"/>
  <c r="BH284"/>
  <c r="BG284"/>
  <c r="BF284"/>
  <c r="T284"/>
  <c r="T277"/>
  <c r="R284"/>
  <c r="R277"/>
  <c r="P284"/>
  <c r="BI278"/>
  <c r="BH278"/>
  <c r="BG278"/>
  <c r="BF278"/>
  <c r="T278"/>
  <c r="R278"/>
  <c r="P278"/>
  <c r="BI255"/>
  <c r="BH255"/>
  <c r="BG255"/>
  <c r="BF255"/>
  <c r="T255"/>
  <c r="R255"/>
  <c r="P255"/>
  <c r="BI235"/>
  <c r="BH235"/>
  <c r="BG235"/>
  <c r="BF235"/>
  <c r="T235"/>
  <c r="R235"/>
  <c r="P235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4"/>
  <c r="BH194"/>
  <c r="BG194"/>
  <c r="BF194"/>
  <c r="T194"/>
  <c r="R194"/>
  <c r="P194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65"/>
  <c r="BH165"/>
  <c r="BG165"/>
  <c r="BF165"/>
  <c r="T165"/>
  <c r="R165"/>
  <c r="P165"/>
  <c r="BI159"/>
  <c r="BH159"/>
  <c r="BG159"/>
  <c r="BF159"/>
  <c r="T159"/>
  <c r="R159"/>
  <c r="P159"/>
  <c r="BI151"/>
  <c r="BH151"/>
  <c r="BG151"/>
  <c r="BF151"/>
  <c r="T151"/>
  <c r="R151"/>
  <c r="P151"/>
  <c r="BI145"/>
  <c r="BH145"/>
  <c r="BG145"/>
  <c r="BF145"/>
  <c r="T145"/>
  <c r="R145"/>
  <c r="P145"/>
  <c r="BI138"/>
  <c r="BH138"/>
  <c r="BG138"/>
  <c r="BF138"/>
  <c r="T138"/>
  <c r="R138"/>
  <c r="P138"/>
  <c r="BI132"/>
  <c r="BH132"/>
  <c r="BG132"/>
  <c r="BF132"/>
  <c r="T132"/>
  <c r="R132"/>
  <c r="P132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7" r="J39"/>
  <c r="J38"/>
  <c i="1" r="AY62"/>
  <c i="7" r="J37"/>
  <c i="1" r="AX62"/>
  <c i="7" r="BI323"/>
  <c r="BH323"/>
  <c r="BG323"/>
  <c r="BF323"/>
  <c r="T323"/>
  <c r="T322"/>
  <c r="R323"/>
  <c r="R322"/>
  <c r="P323"/>
  <c r="P322"/>
  <c r="BI315"/>
  <c r="BH315"/>
  <c r="BG315"/>
  <c r="BF315"/>
  <c r="T315"/>
  <c r="R315"/>
  <c r="P315"/>
  <c r="BI309"/>
  <c r="BH309"/>
  <c r="BG309"/>
  <c r="BF309"/>
  <c r="T309"/>
  <c r="R309"/>
  <c r="P309"/>
  <c r="BI302"/>
  <c r="BH302"/>
  <c r="BG302"/>
  <c r="BF302"/>
  <c r="T302"/>
  <c r="R302"/>
  <c r="P302"/>
  <c r="BI296"/>
  <c r="BH296"/>
  <c r="BG296"/>
  <c r="BF296"/>
  <c r="T296"/>
  <c r="R296"/>
  <c r="P296"/>
  <c r="BI289"/>
  <c r="BH289"/>
  <c r="BG289"/>
  <c r="BF289"/>
  <c r="T289"/>
  <c r="T288"/>
  <c r="R289"/>
  <c r="R288"/>
  <c r="P289"/>
  <c r="P288"/>
  <c r="BI282"/>
  <c r="BH282"/>
  <c r="BG282"/>
  <c r="BF282"/>
  <c r="T282"/>
  <c r="R282"/>
  <c r="P282"/>
  <c r="BI277"/>
  <c r="BH277"/>
  <c r="BG277"/>
  <c r="BF277"/>
  <c r="T277"/>
  <c r="R277"/>
  <c r="P277"/>
  <c r="BI268"/>
  <c r="BH268"/>
  <c r="BG268"/>
  <c r="BF268"/>
  <c r="T268"/>
  <c r="R268"/>
  <c r="P268"/>
  <c r="BI259"/>
  <c r="BH259"/>
  <c r="BG259"/>
  <c r="BF259"/>
  <c r="T259"/>
  <c r="R259"/>
  <c r="P259"/>
  <c r="BI254"/>
  <c r="BH254"/>
  <c r="BG254"/>
  <c r="BF254"/>
  <c r="T254"/>
  <c r="R254"/>
  <c r="P254"/>
  <c r="BI248"/>
  <c r="BH248"/>
  <c r="BG248"/>
  <c r="BF248"/>
  <c r="T248"/>
  <c r="R248"/>
  <c r="P248"/>
  <c r="BI240"/>
  <c r="BH240"/>
  <c r="BG240"/>
  <c r="BF240"/>
  <c r="T240"/>
  <c r="R240"/>
  <c r="P240"/>
  <c r="BI231"/>
  <c r="BH231"/>
  <c r="BG231"/>
  <c r="BF231"/>
  <c r="T231"/>
  <c r="R231"/>
  <c r="P231"/>
  <c r="BI223"/>
  <c r="BH223"/>
  <c r="BG223"/>
  <c r="BF223"/>
  <c r="T223"/>
  <c r="R223"/>
  <c r="P223"/>
  <c r="BI214"/>
  <c r="BH214"/>
  <c r="BG214"/>
  <c r="BF214"/>
  <c r="T214"/>
  <c r="R214"/>
  <c r="P214"/>
  <c r="BI205"/>
  <c r="BH205"/>
  <c r="BG205"/>
  <c r="BF205"/>
  <c r="T205"/>
  <c r="R205"/>
  <c r="P205"/>
  <c r="BI196"/>
  <c r="BH196"/>
  <c r="BG196"/>
  <c r="BF196"/>
  <c r="T196"/>
  <c r="R196"/>
  <c r="P196"/>
  <c r="BI187"/>
  <c r="BH187"/>
  <c r="BG187"/>
  <c r="BF187"/>
  <c r="T187"/>
  <c r="R187"/>
  <c r="P187"/>
  <c r="BI181"/>
  <c r="BH181"/>
  <c r="BG181"/>
  <c r="BF181"/>
  <c r="T181"/>
  <c r="R181"/>
  <c r="P181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2"/>
  <c r="BH152"/>
  <c r="BG152"/>
  <c r="BF152"/>
  <c r="T152"/>
  <c r="R152"/>
  <c r="P152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2"/>
  <c r="BH102"/>
  <c r="BG102"/>
  <c r="BF102"/>
  <c r="T102"/>
  <c r="T95"/>
  <c r="T94"/>
  <c r="R102"/>
  <c r="R95"/>
  <c r="R94"/>
  <c r="P102"/>
  <c r="P95"/>
  <c r="P94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50"/>
  <c i="6" r="J39"/>
  <c r="J38"/>
  <c i="1" r="AY60"/>
  <c i="6" r="J37"/>
  <c i="1" r="AX60"/>
  <c i="6"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40"/>
  <c r="BH140"/>
  <c r="BG140"/>
  <c r="BF140"/>
  <c r="T140"/>
  <c r="R140"/>
  <c r="P140"/>
  <c r="BI127"/>
  <c r="BH127"/>
  <c r="BG127"/>
  <c r="BF127"/>
  <c r="T127"/>
  <c r="R127"/>
  <c r="P127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5" r="J39"/>
  <c r="J38"/>
  <c i="1" r="AY59"/>
  <c i="5" r="J37"/>
  <c i="1" r="AX59"/>
  <c i="5" r="BI115"/>
  <c r="BH115"/>
  <c r="BG115"/>
  <c r="BF115"/>
  <c r="T115"/>
  <c r="R115"/>
  <c r="P115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56"/>
  <c r="E7"/>
  <c r="E75"/>
  <c i="4" r="J39"/>
  <c r="J38"/>
  <c i="1" r="AY58"/>
  <c i="4" r="J37"/>
  <c i="1" r="AX58"/>
  <c i="4" r="BI383"/>
  <c r="BH383"/>
  <c r="BG383"/>
  <c r="BF383"/>
  <c r="T383"/>
  <c r="T382"/>
  <c r="R383"/>
  <c r="R382"/>
  <c r="P383"/>
  <c r="P382"/>
  <c r="BI376"/>
  <c r="BH376"/>
  <c r="BG376"/>
  <c r="BF376"/>
  <c r="T376"/>
  <c r="R376"/>
  <c r="P376"/>
  <c r="BI369"/>
  <c r="BH369"/>
  <c r="BG369"/>
  <c r="BF369"/>
  <c r="T369"/>
  <c r="R369"/>
  <c r="P369"/>
  <c r="BI363"/>
  <c r="BH363"/>
  <c r="BG363"/>
  <c r="BF363"/>
  <c r="T363"/>
  <c r="R363"/>
  <c r="P363"/>
  <c r="BI356"/>
  <c r="BH356"/>
  <c r="BG356"/>
  <c r="BF356"/>
  <c r="T356"/>
  <c r="T355"/>
  <c r="R356"/>
  <c r="R355"/>
  <c r="P356"/>
  <c r="P355"/>
  <c r="BI350"/>
  <c r="BH350"/>
  <c r="BG350"/>
  <c r="BF350"/>
  <c r="T350"/>
  <c r="R350"/>
  <c r="P350"/>
  <c r="BI338"/>
  <c r="BH338"/>
  <c r="BG338"/>
  <c r="BF338"/>
  <c r="T338"/>
  <c r="T337"/>
  <c r="R338"/>
  <c r="R337"/>
  <c r="P338"/>
  <c r="P337"/>
  <c r="BI331"/>
  <c r="BH331"/>
  <c r="BG331"/>
  <c r="BF331"/>
  <c r="T331"/>
  <c r="R331"/>
  <c r="P331"/>
  <c r="BI322"/>
  <c r="BH322"/>
  <c r="BG322"/>
  <c r="BF322"/>
  <c r="T322"/>
  <c r="R322"/>
  <c r="P322"/>
  <c r="BI313"/>
  <c r="BH313"/>
  <c r="BG313"/>
  <c r="BF313"/>
  <c r="T313"/>
  <c r="R313"/>
  <c r="P313"/>
  <c r="BI306"/>
  <c r="BH306"/>
  <c r="BG306"/>
  <c r="BF306"/>
  <c r="T306"/>
  <c r="R306"/>
  <c r="P306"/>
  <c r="BI300"/>
  <c r="BH300"/>
  <c r="BG300"/>
  <c r="BF300"/>
  <c r="T300"/>
  <c r="R300"/>
  <c r="P300"/>
  <c r="BI292"/>
  <c r="BH292"/>
  <c r="BG292"/>
  <c r="BF292"/>
  <c r="T292"/>
  <c r="R292"/>
  <c r="P292"/>
  <c r="BI286"/>
  <c r="BH286"/>
  <c r="BG286"/>
  <c r="BF286"/>
  <c r="T286"/>
  <c r="R286"/>
  <c r="P286"/>
  <c r="BI279"/>
  <c r="BH279"/>
  <c r="BG279"/>
  <c r="BF279"/>
  <c r="T279"/>
  <c r="R279"/>
  <c r="P279"/>
  <c r="BI270"/>
  <c r="BH270"/>
  <c r="BG270"/>
  <c r="BF270"/>
  <c r="T270"/>
  <c r="R270"/>
  <c r="P270"/>
  <c r="BI261"/>
  <c r="BH261"/>
  <c r="BG261"/>
  <c r="BF261"/>
  <c r="T261"/>
  <c r="R261"/>
  <c r="P261"/>
  <c r="BI252"/>
  <c r="BH252"/>
  <c r="BG252"/>
  <c r="BF252"/>
  <c r="T252"/>
  <c r="R252"/>
  <c r="P252"/>
  <c r="BI243"/>
  <c r="BH243"/>
  <c r="BG243"/>
  <c r="BF243"/>
  <c r="T243"/>
  <c r="R243"/>
  <c r="P243"/>
  <c r="BI232"/>
  <c r="BH232"/>
  <c r="BG232"/>
  <c r="BF232"/>
  <c r="T232"/>
  <c r="R232"/>
  <c r="P232"/>
  <c r="BI221"/>
  <c r="BH221"/>
  <c r="BG221"/>
  <c r="BF221"/>
  <c r="T221"/>
  <c r="R221"/>
  <c r="P221"/>
  <c r="BI213"/>
  <c r="BH213"/>
  <c r="BG213"/>
  <c r="BF213"/>
  <c r="T213"/>
  <c r="R213"/>
  <c r="P213"/>
  <c r="BI206"/>
  <c r="BH206"/>
  <c r="BG206"/>
  <c r="BF206"/>
  <c r="T206"/>
  <c r="R206"/>
  <c r="P206"/>
  <c r="BI200"/>
  <c r="BH200"/>
  <c r="BG200"/>
  <c r="BF200"/>
  <c r="T200"/>
  <c r="R200"/>
  <c r="P200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5"/>
  <c r="BH125"/>
  <c r="BG125"/>
  <c r="BF125"/>
  <c r="T125"/>
  <c r="R125"/>
  <c r="P125"/>
  <c r="BI119"/>
  <c r="BH119"/>
  <c r="BG119"/>
  <c r="BF119"/>
  <c r="T119"/>
  <c r="R119"/>
  <c r="P119"/>
  <c r="BI110"/>
  <c r="BH110"/>
  <c r="BG110"/>
  <c r="BF110"/>
  <c r="T110"/>
  <c r="R110"/>
  <c r="P110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89"/>
  <c r="E7"/>
  <c r="E50"/>
  <c i="3" r="J39"/>
  <c r="J38"/>
  <c i="1" r="AY57"/>
  <c i="3" r="J37"/>
  <c i="1" r="AX57"/>
  <c i="3" r="BI277"/>
  <c r="BH277"/>
  <c r="BG277"/>
  <c r="BF277"/>
  <c r="T277"/>
  <c r="T270"/>
  <c r="R277"/>
  <c r="R270"/>
  <c r="P277"/>
  <c r="P270"/>
  <c r="BI271"/>
  <c r="BH271"/>
  <c r="BG271"/>
  <c r="BF271"/>
  <c r="T271"/>
  <c r="R271"/>
  <c r="P271"/>
  <c r="BI264"/>
  <c r="BH264"/>
  <c r="BG264"/>
  <c r="BF264"/>
  <c r="T264"/>
  <c r="R264"/>
  <c r="P264"/>
  <c r="BI258"/>
  <c r="BH258"/>
  <c r="BG258"/>
  <c r="BF258"/>
  <c r="T258"/>
  <c r="R258"/>
  <c r="P258"/>
  <c r="BI236"/>
  <c r="BH236"/>
  <c r="BG236"/>
  <c r="BF236"/>
  <c r="T236"/>
  <c r="R236"/>
  <c r="P236"/>
  <c r="BI216"/>
  <c r="BH216"/>
  <c r="BG216"/>
  <c r="BF216"/>
  <c r="T216"/>
  <c r="R216"/>
  <c r="P216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0"/>
  <c r="BH150"/>
  <c r="BG150"/>
  <c r="BF150"/>
  <c r="T150"/>
  <c r="R150"/>
  <c r="P150"/>
  <c r="BI145"/>
  <c r="BH145"/>
  <c r="BG145"/>
  <c r="BF145"/>
  <c r="T145"/>
  <c r="R145"/>
  <c r="P145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2" r="J39"/>
  <c r="J38"/>
  <c i="1" r="AY56"/>
  <c i="2" r="J37"/>
  <c i="1" r="AX56"/>
  <c i="2" r="BI429"/>
  <c r="BH429"/>
  <c r="BG429"/>
  <c r="BF429"/>
  <c r="T429"/>
  <c r="T428"/>
  <c r="R429"/>
  <c r="R428"/>
  <c r="P429"/>
  <c r="P428"/>
  <c r="BI421"/>
  <c r="BH421"/>
  <c r="BG421"/>
  <c r="BF421"/>
  <c r="T421"/>
  <c r="R421"/>
  <c r="P421"/>
  <c r="BI415"/>
  <c r="BH415"/>
  <c r="BG415"/>
  <c r="BF415"/>
  <c r="T415"/>
  <c r="R415"/>
  <c r="P415"/>
  <c r="BI408"/>
  <c r="BH408"/>
  <c r="BG408"/>
  <c r="BF408"/>
  <c r="T408"/>
  <c r="R408"/>
  <c r="P408"/>
  <c r="BI402"/>
  <c r="BH402"/>
  <c r="BG402"/>
  <c r="BF402"/>
  <c r="T402"/>
  <c r="R402"/>
  <c r="P402"/>
  <c r="BI395"/>
  <c r="BH395"/>
  <c r="BG395"/>
  <c r="BF395"/>
  <c r="T395"/>
  <c r="T394"/>
  <c r="R395"/>
  <c r="R394"/>
  <c r="P395"/>
  <c r="P394"/>
  <c r="BI391"/>
  <c r="BH391"/>
  <c r="BG391"/>
  <c r="BF391"/>
  <c r="T391"/>
  <c r="R391"/>
  <c r="P391"/>
  <c r="BI386"/>
  <c r="BH386"/>
  <c r="BG386"/>
  <c r="BF386"/>
  <c r="T386"/>
  <c r="R386"/>
  <c r="P386"/>
  <c r="BI379"/>
  <c r="BH379"/>
  <c r="BG379"/>
  <c r="BF379"/>
  <c r="T379"/>
  <c r="R379"/>
  <c r="P379"/>
  <c r="BI373"/>
  <c r="BH373"/>
  <c r="BG373"/>
  <c r="BF373"/>
  <c r="T373"/>
  <c r="R373"/>
  <c r="P373"/>
  <c r="BI368"/>
  <c r="BH368"/>
  <c r="BG368"/>
  <c r="BF368"/>
  <c r="T368"/>
  <c r="R368"/>
  <c r="P368"/>
  <c r="BI361"/>
  <c r="BH361"/>
  <c r="BG361"/>
  <c r="BF361"/>
  <c r="T361"/>
  <c r="R361"/>
  <c r="P361"/>
  <c r="BI355"/>
  <c r="BH355"/>
  <c r="BG355"/>
  <c r="BF355"/>
  <c r="T355"/>
  <c r="R355"/>
  <c r="P355"/>
  <c r="BI349"/>
  <c r="BH349"/>
  <c r="BG349"/>
  <c r="BF349"/>
  <c r="T349"/>
  <c r="R349"/>
  <c r="P349"/>
  <c r="BI344"/>
  <c r="BH344"/>
  <c r="BG344"/>
  <c r="BF344"/>
  <c r="T344"/>
  <c r="R344"/>
  <c r="P344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22"/>
  <c r="BH322"/>
  <c r="BG322"/>
  <c r="BF322"/>
  <c r="T322"/>
  <c r="R322"/>
  <c r="P322"/>
  <c r="BI316"/>
  <c r="BH316"/>
  <c r="BG316"/>
  <c r="BF316"/>
  <c r="T316"/>
  <c r="R316"/>
  <c r="P316"/>
  <c r="BI308"/>
  <c r="BH308"/>
  <c r="BG308"/>
  <c r="BF308"/>
  <c r="T308"/>
  <c r="R308"/>
  <c r="P308"/>
  <c r="BI300"/>
  <c r="BH300"/>
  <c r="BG300"/>
  <c r="BF300"/>
  <c r="T300"/>
  <c r="R300"/>
  <c r="P300"/>
  <c r="BI291"/>
  <c r="BH291"/>
  <c r="BG291"/>
  <c r="BF291"/>
  <c r="T291"/>
  <c r="R291"/>
  <c r="P291"/>
  <c r="BI282"/>
  <c r="BH282"/>
  <c r="BG282"/>
  <c r="BF282"/>
  <c r="T282"/>
  <c r="R282"/>
  <c r="P282"/>
  <c r="BI273"/>
  <c r="BH273"/>
  <c r="BG273"/>
  <c r="BF273"/>
  <c r="T273"/>
  <c r="R273"/>
  <c r="P273"/>
  <c r="BI264"/>
  <c r="BH264"/>
  <c r="BG264"/>
  <c r="BF264"/>
  <c r="T264"/>
  <c r="R264"/>
  <c r="P264"/>
  <c r="BI257"/>
  <c r="BH257"/>
  <c r="BG257"/>
  <c r="BF257"/>
  <c r="T257"/>
  <c r="R257"/>
  <c r="P257"/>
  <c r="BI249"/>
  <c r="BH249"/>
  <c r="BG249"/>
  <c r="BF249"/>
  <c r="T249"/>
  <c r="R249"/>
  <c r="P249"/>
  <c r="BI243"/>
  <c r="BH243"/>
  <c r="BG243"/>
  <c r="BF243"/>
  <c r="T243"/>
  <c r="R243"/>
  <c r="P243"/>
  <c r="BI237"/>
  <c r="BH237"/>
  <c r="BG237"/>
  <c r="BF237"/>
  <c r="T237"/>
  <c r="R237"/>
  <c r="P237"/>
  <c r="BI227"/>
  <c r="BH227"/>
  <c r="BG227"/>
  <c r="BF227"/>
  <c r="T227"/>
  <c r="R227"/>
  <c r="P227"/>
  <c r="BI218"/>
  <c r="BH218"/>
  <c r="BG218"/>
  <c r="BF218"/>
  <c r="T218"/>
  <c r="R218"/>
  <c r="P218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7"/>
  <c r="BH117"/>
  <c r="BG117"/>
  <c r="BF117"/>
  <c r="T117"/>
  <c r="R117"/>
  <c r="P117"/>
  <c r="BI111"/>
  <c r="BH111"/>
  <c r="BG111"/>
  <c r="BF111"/>
  <c r="T111"/>
  <c r="R111"/>
  <c r="P111"/>
  <c r="BI103"/>
  <c r="BH103"/>
  <c r="BG103"/>
  <c r="BF103"/>
  <c r="T103"/>
  <c r="R103"/>
  <c r="P103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56"/>
  <c r="E7"/>
  <c r="E82"/>
  <c i="1" r="L50"/>
  <c r="AM50"/>
  <c r="AM49"/>
  <c r="L49"/>
  <c r="AM47"/>
  <c r="L47"/>
  <c r="L45"/>
  <c r="L44"/>
  <c i="5" r="BK101"/>
  <c i="7" r="J289"/>
  <c i="8" r="BK119"/>
  <c i="9" r="J90"/>
  <c i="2" r="J322"/>
  <c r="J161"/>
  <c i="4" r="BK132"/>
  <c r="BK369"/>
  <c r="BK313"/>
  <c i="7" r="J248"/>
  <c r="BK323"/>
  <c i="8" r="BK235"/>
  <c i="10" r="BK119"/>
  <c i="2" r="J408"/>
  <c r="BK257"/>
  <c i="4" r="BK322"/>
  <c i="9" r="BK96"/>
  <c i="2" r="J97"/>
  <c i="3" r="BK264"/>
  <c r="BK177"/>
  <c r="J94"/>
  <c i="7" r="J302"/>
  <c r="BK187"/>
  <c r="J116"/>
  <c i="8" r="BK165"/>
  <c r="J119"/>
  <c r="BK182"/>
  <c i="10" r="J105"/>
  <c i="2" r="BK282"/>
  <c r="BK130"/>
  <c i="3" r="J194"/>
  <c r="J264"/>
  <c i="4" r="BK163"/>
  <c i="5" r="J90"/>
  <c i="8" r="BK125"/>
  <c i="10" r="BK98"/>
  <c i="3" r="BK94"/>
  <c i="4" r="J181"/>
  <c i="7" r="BK277"/>
  <c i="8" r="J138"/>
  <c i="2" r="J415"/>
  <c r="BK316"/>
  <c r="BK395"/>
  <c i="4" r="J187"/>
  <c r="BK350"/>
  <c i="6" r="J106"/>
  <c i="7" r="J315"/>
  <c i="8" r="J213"/>
  <c r="J291"/>
  <c i="2" r="J184"/>
  <c r="J264"/>
  <c i="3" r="J145"/>
  <c i="4" r="J169"/>
  <c i="6" r="J160"/>
  <c i="8" r="BK194"/>
  <c i="2" r="BK415"/>
  <c i="4" r="BK125"/>
  <c r="BK156"/>
  <c i="6" r="J140"/>
  <c i="7" r="J254"/>
  <c r="J223"/>
  <c i="10" r="BK105"/>
  <c i="2" r="J349"/>
  <c r="BK97"/>
  <c r="BK167"/>
  <c i="3" r="J129"/>
  <c r="BK167"/>
  <c i="4" r="J338"/>
  <c r="BK338"/>
  <c i="6" r="BK140"/>
  <c i="7" r="J259"/>
  <c r="J323"/>
  <c i="2" r="J218"/>
  <c i="7" r="BK254"/>
  <c i="8" r="BK202"/>
  <c i="2" r="BK273"/>
  <c i="4" r="J286"/>
  <c r="J322"/>
  <c i="7" r="BK259"/>
  <c i="8" r="J145"/>
  <c i="2" r="J117"/>
  <c i="4" r="J156"/>
  <c i="10" r="J84"/>
  <c i="3" r="J117"/>
  <c r="J177"/>
  <c i="4" r="BK104"/>
  <c r="J363"/>
  <c i="6" r="J90"/>
  <c i="7" r="BK214"/>
  <c r="BK205"/>
  <c i="2" r="J386"/>
  <c i="3" r="J236"/>
  <c r="BK183"/>
  <c i="4" r="BK98"/>
  <c i="8" r="J235"/>
  <c r="BK145"/>
  <c i="2" r="BK355"/>
  <c r="J249"/>
  <c i="4" r="J331"/>
  <c i="7" r="J231"/>
  <c i="2" r="BK333"/>
  <c r="J344"/>
  <c i="3" r="J258"/>
  <c i="4" r="J279"/>
  <c i="7" r="J152"/>
  <c i="2" r="BK264"/>
  <c i="3" r="BK277"/>
  <c i="4" r="BK187"/>
  <c r="J138"/>
  <c i="6" r="J172"/>
  <c i="7" r="BK122"/>
  <c i="2" r="BK344"/>
  <c r="F36"/>
  <c i="3" r="BK129"/>
  <c i="4" r="BK213"/>
  <c i="8" r="BK207"/>
  <c i="2" r="J373"/>
  <c i="6" r="BK160"/>
  <c i="7" r="BK302"/>
  <c i="9" r="J108"/>
  <c i="2" r="BK421"/>
  <c r="BK249"/>
  <c i="6" r="J127"/>
  <c i="7" r="J282"/>
  <c i="2" r="BK328"/>
  <c r="BK212"/>
  <c i="6" r="BK116"/>
  <c i="8" r="BK138"/>
  <c i="2" r="J421"/>
  <c r="BK184"/>
  <c i="3" r="BK199"/>
  <c r="J111"/>
  <c i="4" r="BK193"/>
  <c i="7" r="BK96"/>
  <c i="8" r="BK223"/>
  <c i="2" r="F39"/>
  <c i="4" r="BK169"/>
  <c i="10" r="J119"/>
  <c i="3" r="J208"/>
  <c i="4" r="J150"/>
  <c i="2" r="BK218"/>
  <c r="BK243"/>
  <c r="J148"/>
  <c i="4" r="BK252"/>
  <c i="7" r="J122"/>
  <c i="2" r="BK386"/>
  <c i="3" r="J161"/>
  <c r="J100"/>
  <c i="7" r="BK196"/>
  <c i="8" r="BK297"/>
  <c i="2" r="BK338"/>
  <c i="7" r="J143"/>
  <c i="8" r="BK107"/>
  <c i="2" r="J212"/>
  <c r="J379"/>
  <c i="3" r="BK258"/>
  <c i="5" r="J96"/>
  <c i="7" r="BK162"/>
  <c i="4" r="BK306"/>
  <c i="6" r="J111"/>
  <c i="7" r="J102"/>
  <c i="8" r="J255"/>
  <c i="2" r="J402"/>
  <c r="BK368"/>
  <c i="4" r="J144"/>
  <c i="7" r="J137"/>
  <c i="2" r="J154"/>
  <c i="3" r="J199"/>
  <c i="4" r="BK144"/>
  <c r="BK383"/>
  <c r="J300"/>
  <c i="6" r="BK96"/>
  <c i="7" r="J205"/>
  <c i="8" r="J227"/>
  <c r="J94"/>
  <c r="J297"/>
  <c i="2" r="J338"/>
  <c r="BK408"/>
  <c r="J190"/>
  <c i="3" r="J123"/>
  <c r="J136"/>
  <c i="4" r="J119"/>
  <c i="8" r="J182"/>
  <c i="2" r="BK117"/>
  <c i="3" r="BK136"/>
  <c i="4" r="J193"/>
  <c i="8" r="J218"/>
  <c i="2" r="J429"/>
  <c r="BK111"/>
  <c r="J291"/>
  <c r="BK103"/>
  <c i="4" r="BK300"/>
  <c i="6" r="BK122"/>
  <c i="7" r="BK102"/>
  <c i="8" r="BK227"/>
  <c r="BK159"/>
  <c i="2" r="J316"/>
  <c r="J195"/>
  <c i="3" r="BK106"/>
  <c r="J277"/>
  <c i="8" r="BK94"/>
  <c i="2" r="BK190"/>
  <c r="J282"/>
  <c i="4" r="BK232"/>
  <c i="5" r="BK96"/>
  <c i="7" r="J214"/>
  <c i="8" r="BK113"/>
  <c r="J151"/>
  <c i="10" r="J98"/>
  <c i="2" r="J167"/>
  <c i="3" r="J150"/>
  <c r="BK271"/>
  <c i="4" r="J125"/>
  <c r="J213"/>
  <c i="6" r="BK90"/>
  <c i="7" r="BK296"/>
  <c r="BK248"/>
  <c i="4" r="BK175"/>
  <c r="J200"/>
  <c i="6" r="J154"/>
  <c i="7" r="BK110"/>
  <c i="8" r="J125"/>
  <c i="10" r="BK113"/>
  <c i="2" r="J355"/>
  <c r="J36"/>
  <c i="8" r="J194"/>
  <c i="3" r="BK150"/>
  <c r="J188"/>
  <c i="4" r="J104"/>
  <c i="6" r="BK172"/>
  <c i="8" r="J202"/>
  <c i="2" r="BK201"/>
  <c r="BK322"/>
  <c r="BK154"/>
  <c r="J103"/>
  <c i="5" r="BK108"/>
  <c i="7" r="BK137"/>
  <c r="J162"/>
  <c i="8" r="BK255"/>
  <c i="2" r="BK161"/>
  <c r="BK173"/>
  <c i="3" r="BK208"/>
  <c i="4" r="BK261"/>
  <c i="6" r="BK154"/>
  <c i="7" r="BK131"/>
  <c i="8" r="J187"/>
  <c i="2" r="BK379"/>
  <c i="4" r="BK243"/>
  <c r="J206"/>
  <c i="6" r="J96"/>
  <c i="7" r="J181"/>
  <c i="9" r="J101"/>
  <c i="2" r="BK402"/>
  <c r="BK237"/>
  <c i="3" r="BK100"/>
  <c i="4" r="J243"/>
  <c r="J383"/>
  <c i="6" r="J166"/>
  <c i="7" r="J174"/>
  <c r="BK181"/>
  <c r="BK289"/>
  <c i="8" r="BK187"/>
  <c i="2" r="J273"/>
  <c r="BK227"/>
  <c i="4" r="BK200"/>
  <c r="J350"/>
  <c i="7" r="BK309"/>
  <c i="8" r="J176"/>
  <c i="2" r="J206"/>
  <c i="4" r="J306"/>
  <c i="6" r="BK111"/>
  <c i="2" r="BK124"/>
  <c i="3" r="BK194"/>
  <c i="4" r="J163"/>
  <c r="J261"/>
  <c i="5" r="J115"/>
  <c i="7" r="J277"/>
  <c r="J268"/>
  <c i="2" r="J368"/>
  <c r="J227"/>
  <c i="3" r="BK161"/>
  <c i="4" r="J252"/>
  <c r="BK138"/>
  <c r="J356"/>
  <c i="10" r="J113"/>
  <c i="2" r="BK373"/>
  <c r="J391"/>
  <c r="F37"/>
  <c i="4" r="J270"/>
  <c i="7" r="BK315"/>
  <c i="4" r="J175"/>
  <c i="7" r="BK174"/>
  <c i="8" r="BK100"/>
  <c i="1" r="AS55"/>
  <c i="6" r="J122"/>
  <c i="7" r="BK268"/>
  <c i="8" r="BK284"/>
  <c i="2" r="J328"/>
  <c i="4" r="BK206"/>
  <c i="8" r="J207"/>
  <c i="3" r="J167"/>
  <c r="J106"/>
  <c i="4" r="BK221"/>
  <c i="10" r="BK84"/>
  <c i="2" r="BK300"/>
  <c r="J130"/>
  <c i="3" r="BK236"/>
  <c i="4" r="BK279"/>
  <c i="3" r="J271"/>
  <c i="4" r="BK376"/>
  <c i="7" r="J96"/>
  <c i="9" r="BK101"/>
  <c i="2" r="BK349"/>
  <c r="J201"/>
  <c i="7" r="J110"/>
  <c i="8" r="BK132"/>
  <c i="9" r="BK90"/>
  <c i="2" r="J361"/>
  <c r="J243"/>
  <c i="3" r="BK172"/>
  <c i="2" r="BK361"/>
  <c i="4" r="J221"/>
  <c i="7" r="BK240"/>
  <c r="J168"/>
  <c i="8" r="BK176"/>
  <c i="2" r="J395"/>
  <c i="3" r="BK188"/>
  <c i="4" r="BK270"/>
  <c r="BK110"/>
  <c i="7" r="J131"/>
  <c i="6" r="BK101"/>
  <c i="7" r="J196"/>
  <c i="10" r="BK93"/>
  <c i="3" r="J204"/>
  <c i="4" r="BK181"/>
  <c i="6" r="J116"/>
  <c i="7" r="BK282"/>
  <c i="9" r="J115"/>
  <c i="2" r="J173"/>
  <c i="7" r="BK231"/>
  <c i="3" r="J183"/>
  <c r="J216"/>
  <c i="4" r="J313"/>
  <c i="8" r="BK278"/>
  <c i="9" r="J96"/>
  <c i="2" r="J124"/>
  <c r="BK429"/>
  <c r="BK206"/>
  <c i="4" r="J376"/>
  <c i="8" r="J278"/>
  <c i="3" r="BK204"/>
  <c i="4" r="J110"/>
  <c i="7" r="BK116"/>
  <c i="2" r="J300"/>
  <c r="BK136"/>
  <c i="6" r="BK166"/>
  <c i="7" r="BK168"/>
  <c i="8" r="J284"/>
  <c i="2" r="BK391"/>
  <c i="3" r="BK111"/>
  <c i="7" r="J296"/>
  <c i="8" r="J223"/>
  <c i="2" r="BK308"/>
  <c i="4" r="J369"/>
  <c i="8" r="BK151"/>
  <c i="2" r="J142"/>
  <c i="1" r="AS61"/>
  <c i="6" r="J101"/>
  <c i="7" r="BK143"/>
  <c i="8" r="J159"/>
  <c r="BK291"/>
  <c i="2" r="BK148"/>
  <c r="BK291"/>
  <c i="4" r="BK286"/>
  <c r="BK119"/>
  <c i="5" r="J101"/>
  <c i="7" r="J240"/>
  <c r="J187"/>
  <c i="8" r="J107"/>
  <c i="9" r="BK115"/>
  <c i="2" r="J308"/>
  <c i="4" r="BK331"/>
  <c i="8" r="J165"/>
  <c i="2" r="BK142"/>
  <c i="3" r="BK117"/>
  <c r="BK216"/>
  <c i="4" r="BK292"/>
  <c r="J132"/>
  <c r="BK356"/>
  <c i="5" r="BK115"/>
  <c i="6" r="BK127"/>
  <c i="7" r="J309"/>
  <c i="8" r="J100"/>
  <c r="J113"/>
  <c i="9" r="BK108"/>
  <c i="2" r="BK195"/>
  <c r="J333"/>
  <c r="J257"/>
  <c i="3" r="BK123"/>
  <c r="BK145"/>
  <c i="4" r="J232"/>
  <c r="J292"/>
  <c i="6" r="BK106"/>
  <c i="4" r="BK150"/>
  <c i="5" r="BK90"/>
  <c i="8" r="J132"/>
  <c i="2" r="J136"/>
  <c r="J237"/>
  <c i="4" r="BK363"/>
  <c r="J98"/>
  <c i="7" r="BK223"/>
  <c i="8" r="BK213"/>
  <c i="10" r="J93"/>
  <c i="2" r="J111"/>
  <c i="3" r="J172"/>
  <c i="5" r="J108"/>
  <c i="7" r="BK152"/>
  <c i="8" r="BK218"/>
  <c i="2" r="F38"/>
  <c l="1" r="T160"/>
  <c i="3" r="BK135"/>
  <c r="J135"/>
  <c r="J66"/>
  <c r="R257"/>
  <c r="R256"/>
  <c i="4" r="T97"/>
  <c r="T312"/>
  <c r="P362"/>
  <c r="P349"/>
  <c i="7" r="T109"/>
  <c r="R295"/>
  <c r="R276"/>
  <c i="8" r="P93"/>
  <c i="2" r="R96"/>
  <c r="R95"/>
  <c r="T401"/>
  <c r="T385"/>
  <c i="3" r="P93"/>
  <c i="4" r="P97"/>
  <c i="5" r="BK89"/>
  <c r="BK88"/>
  <c r="J88"/>
  <c r="J64"/>
  <c i="6" r="R89"/>
  <c r="R88"/>
  <c r="R87"/>
  <c i="7" r="BK295"/>
  <c r="J295"/>
  <c r="J70"/>
  <c i="2" r="P110"/>
  <c r="R401"/>
  <c r="R385"/>
  <c i="3" r="P257"/>
  <c r="P256"/>
  <c i="6" r="BK89"/>
  <c r="J89"/>
  <c r="J65"/>
  <c i="8" r="P277"/>
  <c i="2" r="BK160"/>
  <c r="J160"/>
  <c r="J68"/>
  <c i="3" r="T93"/>
  <c r="T257"/>
  <c r="T256"/>
  <c i="4" r="BK97"/>
  <c r="J97"/>
  <c r="J65"/>
  <c r="R312"/>
  <c r="T362"/>
  <c r="T349"/>
  <c i="8" r="R290"/>
  <c r="R276"/>
  <c i="4" r="R97"/>
  <c r="BK299"/>
  <c r="J299"/>
  <c r="J67"/>
  <c i="5" r="R89"/>
  <c r="R88"/>
  <c r="R87"/>
  <c i="6" r="P89"/>
  <c r="P88"/>
  <c r="P87"/>
  <c i="1" r="AU60"/>
  <c i="7" r="P109"/>
  <c r="P108"/>
  <c i="8" r="BK158"/>
  <c r="J158"/>
  <c r="J66"/>
  <c i="2" r="P160"/>
  <c i="3" r="P135"/>
  <c i="4" r="P220"/>
  <c r="R299"/>
  <c r="BK362"/>
  <c r="J362"/>
  <c r="J72"/>
  <c i="5" r="P89"/>
  <c r="P88"/>
  <c r="P87"/>
  <c i="1" r="AU59"/>
  <c i="8" r="BK93"/>
  <c r="J93"/>
  <c r="J65"/>
  <c r="T290"/>
  <c r="T276"/>
  <c i="2" r="R160"/>
  <c i="3" r="R93"/>
  <c i="4" r="P312"/>
  <c i="8" r="R93"/>
  <c r="P290"/>
  <c i="9" r="BK89"/>
  <c r="J89"/>
  <c r="J65"/>
  <c i="2" r="T110"/>
  <c i="4" r="BK312"/>
  <c r="J312"/>
  <c r="J68"/>
  <c i="8" r="T158"/>
  <c i="2" r="P96"/>
  <c r="P95"/>
  <c r="T96"/>
  <c r="T95"/>
  <c i="3" r="T135"/>
  <c i="4" r="T220"/>
  <c i="7" r="BK109"/>
  <c r="BK108"/>
  <c r="J108"/>
  <c r="J66"/>
  <c r="T295"/>
  <c r="T276"/>
  <c i="8" r="P158"/>
  <c i="9" r="P89"/>
  <c r="P88"/>
  <c r="P87"/>
  <c i="1" r="AU64"/>
  <c i="10" r="P83"/>
  <c r="P82"/>
  <c r="P81"/>
  <c i="1" r="AU65"/>
  <c i="3" r="BK93"/>
  <c r="J93"/>
  <c r="J65"/>
  <c r="BK257"/>
  <c i="6" r="T89"/>
  <c r="T88"/>
  <c r="T87"/>
  <c i="7" r="R109"/>
  <c r="R108"/>
  <c r="P295"/>
  <c r="P276"/>
  <c i="8" r="R158"/>
  <c r="BK290"/>
  <c r="J290"/>
  <c r="J69"/>
  <c i="10" r="BK83"/>
  <c r="BK82"/>
  <c r="BK81"/>
  <c r="J81"/>
  <c r="J59"/>
  <c i="2" r="BK96"/>
  <c r="J96"/>
  <c r="J65"/>
  <c r="R110"/>
  <c r="P401"/>
  <c r="P385"/>
  <c i="3" r="R135"/>
  <c i="4" r="R220"/>
  <c r="T299"/>
  <c r="R362"/>
  <c r="R349"/>
  <c i="8" r="T93"/>
  <c r="T92"/>
  <c r="T91"/>
  <c i="10" r="R83"/>
  <c r="R82"/>
  <c r="R81"/>
  <c i="2" r="BK110"/>
  <c r="BK109"/>
  <c r="J109"/>
  <c r="J66"/>
  <c r="BK401"/>
  <c r="J401"/>
  <c r="J71"/>
  <c i="4" r="BK220"/>
  <c r="J220"/>
  <c r="J66"/>
  <c r="P299"/>
  <c i="5" r="T89"/>
  <c r="T88"/>
  <c r="T87"/>
  <c i="10" r="T83"/>
  <c r="T82"/>
  <c r="T81"/>
  <c i="7" r="BK288"/>
  <c r="J288"/>
  <c r="J69"/>
  <c i="8" r="BK277"/>
  <c r="BK276"/>
  <c r="J276"/>
  <c r="J67"/>
  <c i="7" r="BK95"/>
  <c r="BK94"/>
  <c r="J94"/>
  <c r="J64"/>
  <c r="BK322"/>
  <c r="J322"/>
  <c r="J71"/>
  <c i="2" r="BK428"/>
  <c r="J428"/>
  <c r="J72"/>
  <c r="BK394"/>
  <c r="J394"/>
  <c r="J70"/>
  <c i="4" r="BK382"/>
  <c r="J382"/>
  <c r="J73"/>
  <c i="7" r="BK276"/>
  <c r="J276"/>
  <c r="J68"/>
  <c i="3" r="BK270"/>
  <c r="J270"/>
  <c r="J69"/>
  <c i="4" r="BK337"/>
  <c r="J337"/>
  <c r="J69"/>
  <c r="BK355"/>
  <c r="J355"/>
  <c r="J71"/>
  <c i="10" r="F55"/>
  <c r="BE113"/>
  <c i="9" r="BK88"/>
  <c r="J88"/>
  <c r="J64"/>
  <c i="10" r="E71"/>
  <c r="BE93"/>
  <c r="BE105"/>
  <c r="BE119"/>
  <c r="J75"/>
  <c r="BE84"/>
  <c r="BE98"/>
  <c i="8" r="J277"/>
  <c r="J68"/>
  <c r="BK92"/>
  <c r="J92"/>
  <c r="J64"/>
  <c i="9" r="F84"/>
  <c r="J56"/>
  <c r="BE90"/>
  <c r="E75"/>
  <c r="BE101"/>
  <c r="BE96"/>
  <c r="BE108"/>
  <c r="BE115"/>
  <c i="7" r="T108"/>
  <c r="BK93"/>
  <c r="J93"/>
  <c r="J63"/>
  <c i="8" r="F59"/>
  <c r="BE100"/>
  <c r="BE107"/>
  <c r="BE297"/>
  <c r="J56"/>
  <c r="BE194"/>
  <c i="7" r="J95"/>
  <c r="J65"/>
  <c r="J109"/>
  <c r="J67"/>
  <c i="8" r="BE176"/>
  <c r="BE207"/>
  <c r="BE284"/>
  <c r="BE94"/>
  <c r="BE119"/>
  <c r="BE138"/>
  <c r="BE278"/>
  <c r="BE291"/>
  <c r="BE182"/>
  <c r="BE235"/>
  <c r="BE113"/>
  <c r="BE145"/>
  <c r="BE187"/>
  <c r="BE255"/>
  <c r="E50"/>
  <c r="BE132"/>
  <c r="BE159"/>
  <c r="BE125"/>
  <c r="BE165"/>
  <c r="BE218"/>
  <c r="BE213"/>
  <c r="BE151"/>
  <c r="BE223"/>
  <c r="BE202"/>
  <c r="BE227"/>
  <c i="7" r="E81"/>
  <c r="BE131"/>
  <c r="BE152"/>
  <c r="BE168"/>
  <c r="BE196"/>
  <c r="BE259"/>
  <c r="BE323"/>
  <c r="BE296"/>
  <c r="BE122"/>
  <c r="BE174"/>
  <c r="BE309"/>
  <c r="BE315"/>
  <c r="F59"/>
  <c r="BE268"/>
  <c i="6" r="BK88"/>
  <c r="J88"/>
  <c r="J64"/>
  <c i="7" r="BE289"/>
  <c r="BE302"/>
  <c r="BE96"/>
  <c r="BE231"/>
  <c r="BE214"/>
  <c r="J56"/>
  <c r="BE102"/>
  <c r="BE162"/>
  <c r="BE187"/>
  <c r="BE223"/>
  <c r="BE248"/>
  <c r="BE282"/>
  <c r="BE143"/>
  <c r="BE277"/>
  <c r="BE110"/>
  <c r="BE116"/>
  <c r="BE137"/>
  <c r="BE181"/>
  <c r="BE205"/>
  <c r="BE240"/>
  <c r="BE254"/>
  <c i="5" r="BK87"/>
  <c r="J87"/>
  <c i="6" r="BE166"/>
  <c r="BE122"/>
  <c r="BE154"/>
  <c i="5" r="J89"/>
  <c r="J65"/>
  <c i="6" r="E75"/>
  <c r="BE172"/>
  <c r="BE96"/>
  <c r="BE106"/>
  <c r="J56"/>
  <c r="F84"/>
  <c r="BE116"/>
  <c r="BE127"/>
  <c r="BE101"/>
  <c r="BE111"/>
  <c r="BE160"/>
  <c r="BE90"/>
  <c r="BE140"/>
  <c i="5" r="F84"/>
  <c r="BE108"/>
  <c r="E50"/>
  <c r="J81"/>
  <c r="BE101"/>
  <c r="BE115"/>
  <c r="BE96"/>
  <c i="4" r="BK96"/>
  <c r="J96"/>
  <c r="J64"/>
  <c i="5" r="BE90"/>
  <c i="4" r="BE98"/>
  <c r="BE104"/>
  <c r="BE125"/>
  <c i="3" r="J257"/>
  <c r="J68"/>
  <c i="4" r="E83"/>
  <c r="BE163"/>
  <c r="BE213"/>
  <c r="BE252"/>
  <c r="BE261"/>
  <c r="BE306"/>
  <c r="BE363"/>
  <c r="BE369"/>
  <c r="BE138"/>
  <c r="BE144"/>
  <c r="BE193"/>
  <c r="BE356"/>
  <c r="BE181"/>
  <c r="BE232"/>
  <c r="BE221"/>
  <c r="BE279"/>
  <c r="BE286"/>
  <c r="BE292"/>
  <c r="J56"/>
  <c r="BE169"/>
  <c r="BE206"/>
  <c r="BE270"/>
  <c r="BE331"/>
  <c r="BE338"/>
  <c r="BE350"/>
  <c r="BE376"/>
  <c r="BE383"/>
  <c r="BE300"/>
  <c r="BE322"/>
  <c i="3" r="BK92"/>
  <c r="J92"/>
  <c r="J64"/>
  <c i="4" r="BE187"/>
  <c r="BE200"/>
  <c r="BE243"/>
  <c r="BE132"/>
  <c r="BE175"/>
  <c r="BE313"/>
  <c r="F92"/>
  <c r="BE150"/>
  <c r="BE156"/>
  <c r="BE110"/>
  <c r="BE119"/>
  <c i="3" r="J85"/>
  <c r="BE161"/>
  <c r="BE183"/>
  <c i="2" r="J110"/>
  <c r="J67"/>
  <c i="3" r="F59"/>
  <c r="BE194"/>
  <c r="BE258"/>
  <c r="BE277"/>
  <c r="BE188"/>
  <c r="BE216"/>
  <c r="BE100"/>
  <c r="BE117"/>
  <c r="BE123"/>
  <c r="BE129"/>
  <c r="BE167"/>
  <c r="BE204"/>
  <c r="BE208"/>
  <c r="E50"/>
  <c r="BE94"/>
  <c r="BE106"/>
  <c r="BE111"/>
  <c r="BE136"/>
  <c r="BE150"/>
  <c r="BE199"/>
  <c r="BE145"/>
  <c r="BE172"/>
  <c r="BE177"/>
  <c r="BE236"/>
  <c r="BE264"/>
  <c r="BE271"/>
  <c i="2" r="BE148"/>
  <c r="BE190"/>
  <c r="BE212"/>
  <c r="BE243"/>
  <c r="BE257"/>
  <c r="BE273"/>
  <c r="E50"/>
  <c r="J88"/>
  <c r="BE97"/>
  <c r="BE117"/>
  <c r="BE136"/>
  <c r="BE161"/>
  <c r="BE173"/>
  <c r="BE206"/>
  <c r="BE227"/>
  <c r="BE237"/>
  <c r="BE379"/>
  <c r="BE386"/>
  <c r="BE391"/>
  <c r="BE395"/>
  <c r="BE429"/>
  <c i="1" r="AW56"/>
  <c r="BC56"/>
  <c i="2" r="F59"/>
  <c r="BE103"/>
  <c r="BE111"/>
  <c r="BE130"/>
  <c r="BE142"/>
  <c r="BE167"/>
  <c r="BE195"/>
  <c r="BE201"/>
  <c r="BE249"/>
  <c r="BE282"/>
  <c r="BE291"/>
  <c r="BE300"/>
  <c r="BE308"/>
  <c r="BE316"/>
  <c r="BE322"/>
  <c r="BE344"/>
  <c r="BE349"/>
  <c r="BE355"/>
  <c r="BE361"/>
  <c r="BE368"/>
  <c r="BE373"/>
  <c r="BE402"/>
  <c r="BE408"/>
  <c r="BE415"/>
  <c r="BE421"/>
  <c i="1" r="BB56"/>
  <c i="2" r="BE124"/>
  <c r="BE154"/>
  <c r="BE184"/>
  <c r="BE218"/>
  <c r="BE264"/>
  <c r="BE328"/>
  <c r="BE333"/>
  <c r="BE338"/>
  <c i="1" r="BD56"/>
  <c r="BA56"/>
  <c i="9" r="J36"/>
  <c i="1" r="AW64"/>
  <c i="3" r="F39"/>
  <c i="1" r="BD57"/>
  <c i="7" r="J36"/>
  <c i="1" r="AW62"/>
  <c i="9" r="F37"/>
  <c i="1" r="BB64"/>
  <c i="4" r="F39"/>
  <c i="1" r="BD58"/>
  <c i="9" r="F38"/>
  <c i="1" r="BC64"/>
  <c i="5" r="F37"/>
  <c i="1" r="BB59"/>
  <c i="4" r="F37"/>
  <c i="1" r="BB58"/>
  <c i="7" r="F36"/>
  <c i="1" r="BA62"/>
  <c i="4" r="F38"/>
  <c i="1" r="BC58"/>
  <c i="5" r="J32"/>
  <c i="6" r="J36"/>
  <c i="1" r="AW60"/>
  <c i="5" r="F36"/>
  <c i="1" r="BA59"/>
  <c i="6" r="F39"/>
  <c i="1" r="BD60"/>
  <c i="9" r="F39"/>
  <c i="1" r="BD64"/>
  <c i="6" r="F37"/>
  <c i="1" r="BB60"/>
  <c i="3" r="F37"/>
  <c i="1" r="BB57"/>
  <c i="8" r="J36"/>
  <c i="1" r="AW63"/>
  <c i="7" r="F39"/>
  <c i="1" r="BD62"/>
  <c i="10" r="F35"/>
  <c i="1" r="BB65"/>
  <c i="5" r="F38"/>
  <c i="1" r="BC59"/>
  <c i="9" r="F36"/>
  <c i="1" r="BA64"/>
  <c i="4" r="J36"/>
  <c i="1" r="AW58"/>
  <c i="10" r="F37"/>
  <c i="1" r="BD65"/>
  <c i="3" r="J36"/>
  <c i="1" r="AW57"/>
  <c i="5" r="J36"/>
  <c i="1" r="AW59"/>
  <c i="7" r="F38"/>
  <c i="1" r="BC62"/>
  <c i="3" r="F36"/>
  <c i="1" r="BA57"/>
  <c r="AS54"/>
  <c i="10" r="F36"/>
  <c i="1" r="BC65"/>
  <c i="6" r="F38"/>
  <c i="1" r="BC60"/>
  <c i="4" r="F36"/>
  <c i="1" r="BA58"/>
  <c i="5" r="F39"/>
  <c i="1" r="BD59"/>
  <c i="8" r="F38"/>
  <c i="1" r="BC63"/>
  <c i="8" r="F37"/>
  <c i="1" r="BB63"/>
  <c i="10" r="J34"/>
  <c i="1" r="AW65"/>
  <c i="6" r="F36"/>
  <c i="1" r="BA60"/>
  <c i="8" r="F39"/>
  <c i="1" r="BD63"/>
  <c i="10" r="F34"/>
  <c i="1" r="BA65"/>
  <c i="7" r="F37"/>
  <c i="1" r="BB62"/>
  <c i="3" r="F38"/>
  <c i="1" r="BC57"/>
  <c i="8" r="F36"/>
  <c i="1" r="BA63"/>
  <c i="8" l="1" r="R92"/>
  <c r="R91"/>
  <c i="4" r="P96"/>
  <c r="P95"/>
  <c i="1" r="AU58"/>
  <c i="3" r="BK256"/>
  <c r="J256"/>
  <c r="J67"/>
  <c i="4" r="R96"/>
  <c r="R95"/>
  <c i="3" r="P92"/>
  <c r="P91"/>
  <c i="1" r="AU57"/>
  <c i="8" r="P92"/>
  <c r="P276"/>
  <c i="7" r="T93"/>
  <c r="R93"/>
  <c i="3" r="R92"/>
  <c r="R91"/>
  <c i="2" r="T109"/>
  <c r="T94"/>
  <c r="R109"/>
  <c r="R94"/>
  <c i="3" r="T92"/>
  <c r="T91"/>
  <c i="2" r="P109"/>
  <c r="P94"/>
  <c i="1" r="AU56"/>
  <c i="4" r="T96"/>
  <c r="T95"/>
  <c i="7" r="P93"/>
  <c i="1" r="AU62"/>
  <c i="4" r="BK349"/>
  <c r="J349"/>
  <c r="J70"/>
  <c i="2" r="BK385"/>
  <c r="J385"/>
  <c r="J69"/>
  <c r="BK95"/>
  <c r="J95"/>
  <c r="J64"/>
  <c i="10" r="J83"/>
  <c r="J61"/>
  <c r="J82"/>
  <c r="J60"/>
  <c i="9" r="BK87"/>
  <c r="J87"/>
  <c r="J63"/>
  <c i="8" r="BK91"/>
  <c r="J91"/>
  <c i="6" r="BK87"/>
  <c r="J87"/>
  <c r="J63"/>
  <c i="1" r="AG59"/>
  <c i="5" r="J63"/>
  <c i="4" r="BK95"/>
  <c r="J95"/>
  <c r="J63"/>
  <c i="3" r="BK91"/>
  <c r="J91"/>
  <c r="J63"/>
  <c i="1" r="BD55"/>
  <c i="2" r="J35"/>
  <c i="1" r="AV56"/>
  <c r="AT56"/>
  <c i="6" r="F35"/>
  <c i="1" r="AZ60"/>
  <c i="3" r="J35"/>
  <c i="1" r="AV57"/>
  <c r="AT57"/>
  <c i="4" r="F35"/>
  <c i="1" r="AZ58"/>
  <c i="6" r="J35"/>
  <c i="1" r="AV60"/>
  <c r="AT60"/>
  <c i="7" r="F35"/>
  <c i="1" r="AZ62"/>
  <c i="10" r="F33"/>
  <c i="1" r="AZ65"/>
  <c i="4" r="J35"/>
  <c i="1" r="AV58"/>
  <c r="AT58"/>
  <c i="5" r="F35"/>
  <c i="1" r="AZ59"/>
  <c r="BC61"/>
  <c r="AY61"/>
  <c r="BC55"/>
  <c r="AY55"/>
  <c i="10" r="J30"/>
  <c i="1" r="AG65"/>
  <c i="3" r="F35"/>
  <c i="1" r="AZ57"/>
  <c r="BB61"/>
  <c r="AX61"/>
  <c i="7" r="J32"/>
  <c i="1" r="AG62"/>
  <c i="2" r="F35"/>
  <c i="1" r="AZ56"/>
  <c r="BD61"/>
  <c i="10" r="J33"/>
  <c i="1" r="AV65"/>
  <c r="AT65"/>
  <c r="AN65"/>
  <c i="5" r="J35"/>
  <c i="1" r="AV59"/>
  <c r="AT59"/>
  <c r="AN59"/>
  <c i="8" r="F35"/>
  <c i="1" r="AZ63"/>
  <c r="BB55"/>
  <c r="AX55"/>
  <c r="BA55"/>
  <c r="AW55"/>
  <c i="8" r="J35"/>
  <c i="1" r="AV63"/>
  <c r="AT63"/>
  <c i="7" r="J35"/>
  <c i="1" r="AV62"/>
  <c r="AT62"/>
  <c i="8" r="J32"/>
  <c i="1" r="AG63"/>
  <c i="9" r="F35"/>
  <c i="1" r="AZ64"/>
  <c r="BA61"/>
  <c r="AW61"/>
  <c i="9" r="J35"/>
  <c i="1" r="AV64"/>
  <c r="AT64"/>
  <c i="8" l="1" r="P91"/>
  <c i="1" r="AU63"/>
  <c i="2" r="BK94"/>
  <c r="J94"/>
  <c i="10" r="J39"/>
  <c i="1" r="AN63"/>
  <c i="8" r="J63"/>
  <c i="1" r="AN62"/>
  <c i="8" r="J41"/>
  <c i="7" r="J41"/>
  <c i="5" r="J41"/>
  <c i="3" r="J32"/>
  <c i="1" r="AG57"/>
  <c r="AZ61"/>
  <c r="AV61"/>
  <c r="AT61"/>
  <c r="BC54"/>
  <c r="W32"/>
  <c r="AU61"/>
  <c r="AU55"/>
  <c r="AU54"/>
  <c i="2" r="J32"/>
  <c i="1" r="AG56"/>
  <c i="4" r="J32"/>
  <c i="1" r="AG58"/>
  <c r="AN58"/>
  <c r="AZ55"/>
  <c r="AV55"/>
  <c r="AT55"/>
  <c i="6" r="J32"/>
  <c i="1" r="AG60"/>
  <c r="AN60"/>
  <c r="BD54"/>
  <c r="W33"/>
  <c r="BA54"/>
  <c r="AW54"/>
  <c r="AK30"/>
  <c i="9" r="J32"/>
  <c i="1" r="AG64"/>
  <c r="AN64"/>
  <c r="BB54"/>
  <c r="AX54"/>
  <c i="2" l="1" r="J41"/>
  <c r="J63"/>
  <c i="9" r="J41"/>
  <c i="6" r="J41"/>
  <c i="4" r="J41"/>
  <c i="3" r="J41"/>
  <c i="1" r="AN57"/>
  <c r="AN56"/>
  <c r="AG61"/>
  <c r="AN61"/>
  <c r="AZ54"/>
  <c r="W29"/>
  <c r="W30"/>
  <c r="AY54"/>
  <c r="AG55"/>
  <c r="W31"/>
  <c l="1" r="AN55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<sst xmlns="http://schemas.openxmlformats.org/spreadsheetml/2006/main">
  <si>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</si>
  <si>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</si>
  <si>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</si>
  <si>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</si>
  <si>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</si>
  <si>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{7d202331-7ddb-4b55-8532-7ecf0bdc6c97}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</si>
  <si>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</si>
  <si>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</si>
  <si>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</si>
  <si>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</si>
  <si>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</si>
  <si>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</si>
  <si>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</si>
  <si>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</si>
  <si>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0061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</si>
  <si>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</si>
  <si>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</si>
  <si>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 + R Voroněž_aktualizace</t>
  </si>
  <si>
    <t>KSO:</t>
  </si>
  <si>
    <t/>
  </si>
  <si>
    <t>CC-CZ:</t>
  </si>
  <si>
    <t>Místo:</t>
  </si>
  <si>
    <t>Brno</t>
  </si>
  <si>
    <t>Datum:</t>
  </si>
  <si>
    <t>1. 10. 2025</t>
  </si>
  <si>
    <t>Zadavatel:</t>
  </si>
  <si>
    <t>IČ:</t>
  </si>
  <si>
    <t>60733098</t>
  </si>
  <si>
    <t>Brněnské komunikace, a.s.</t>
  </si>
  <si>
    <t>DIČ:</t>
  </si>
  <si>
    <t>CZ60733098</t>
  </si>
  <si>
    <t>Účastník:</t>
  </si>
  <si>
    <t>Vyplň údaj</t>
  </si>
  <si>
    <t>Projektant:</t>
  </si>
  <si>
    <t>48029483</t>
  </si>
  <si>
    <t>AŽD Praha, s.r.o.</t>
  </si>
  <si>
    <t>CZ48029483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</si>
  <si>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</si>
  <si>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</si>
  <si>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</si>
  <si>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</si>
  <si>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</si>
  <si>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</si>
  <si>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</si>
  <si>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</si>
  <si>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</si>
  <si>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</si>
  <si>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</si>
  <si>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</si>
  <si>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</si>
  <si>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</si>
  <si>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</si>
  <si>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</si>
  <si>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</si>
  <si>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</si>
  <si>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</si>
  <si>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</si>
  <si>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</si>
  <si>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</si>
  <si>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</si>
  <si>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</si>
  <si>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</si>
  <si>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</si>
  <si>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</si>
  <si>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</si>
  <si>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</si>
  <si>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</si>
  <si>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</si>
  <si>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</si>
  <si>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</si>
  <si>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</si>
  <si>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</si>
  <si>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</si>
  <si>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</si>
  <si>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</si>
  <si>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</si>
  <si>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</si>
  <si>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</si>
  <si>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</si>
  <si>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411</t>
  </si>
  <si>
    <t>Závorový systém Voroněž 2</t>
  </si>
  <si>
    <t>STA</t>
  </si>
  <si>
    <t>1</t>
  </si>
  <si>
    <t>{5b9cc96c-4416-469b-ace0-f69dad093955}</t>
  </si>
  <si>
    <t>2</t>
  </si>
  <si>
    <t>/</t>
  </si>
  <si>
    <t>SO 411.1</t>
  </si>
  <si>
    <t>Výkopové práce</t>
  </si>
  <si>
    <t>Soupis</t>
  </si>
  <si>
    <t>{4a647afd-73a9-48cd-a085-72cf550125a2}</t>
  </si>
  <si>
    <t>SO 411.2</t>
  </si>
  <si>
    <t>Technologie závorového systému</t>
  </si>
  <si>
    <t>{f34fcb8a-627d-4ec6-a58a-e8b741b3ffcc}</t>
  </si>
  <si>
    <t>SO 411.3</t>
  </si>
  <si>
    <t>Stavební úpravy</t>
  </si>
  <si>
    <t>{25513a60-b6f9-4cd1-82d7-9a924e2a9cf9}</t>
  </si>
  <si>
    <t>SO 411.4</t>
  </si>
  <si>
    <t>Kamerový dohled</t>
  </si>
  <si>
    <t>{9e5244c6-c956-43f4-afbc-db0a9ef53a75}</t>
  </si>
  <si>
    <t>SO 411.5</t>
  </si>
  <si>
    <t>Svislé a vodorovné dopravní značení</t>
  </si>
  <si>
    <t>{3733bc2d-e99c-4221-9d4a-a02d54836795}</t>
  </si>
  <si>
    <t>SO 412</t>
  </si>
  <si>
    <t>Závorový systém BVV 4. brána</t>
  </si>
  <si>
    <t>{329da14b-97f6-4973-b347-4b1fca211dcc}</t>
  </si>
  <si>
    <t>SO 412.1</t>
  </si>
  <si>
    <t>{f949f489-2b56-4a5d-bde1-bdb94f30c30f}</t>
  </si>
  <si>
    <t>SO 412.2</t>
  </si>
  <si>
    <t>{b2db75a5-36ef-4003-8470-c5c6811a797d}</t>
  </si>
  <si>
    <t>SO 412.3</t>
  </si>
  <si>
    <t>{4cd8dc9a-58ef-4e7f-a4f5-c644ea4f2114}</t>
  </si>
  <si>
    <t>OST</t>
  </si>
  <si>
    <t>Centrální vzdálený dohledový systém</t>
  </si>
  <si>
    <t>{38938d0f-339d-435a-b298-b49b2d754c53}</t>
  </si>
  <si>
    <t>KRYCÍ LIST SOUPISU PRACÍ</t>
  </si>
  <si>
    <t>Objekt:</t>
  </si>
  <si>
    <t>SO 411 - Závorový systém Voroněž 2</t>
  </si>
  <si>
    <t>Soupis:</t>
  </si>
  <si>
    <t>SO 411.1 - Výkopové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</si>
  <si>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</si>
  <si>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</si>
  <si>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</si>
  <si>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</si>
  <si>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</si>
  <si>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</si>
  <si>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M - Práce a dodávky M</t>
  </si>
  <si>
    <t xml:space="preserve">    21-M - Elektromontáže</t>
  </si>
  <si>
    <t xml:space="preserve">    46-M - Zemní práce při extr.mont.pracích</t>
  </si>
  <si>
    <t xml:space="preserve">VRN -  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</si>
  <si>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</si>
  <si>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</si>
  <si>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</si>
  <si>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</si>
  <si>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</si>
  <si>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</si>
  <si>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</si>
  <si>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</si>
  <si>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</si>
  <si>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</si>
  <si>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</si>
  <si>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</si>
  <si>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</si>
  <si>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</si>
  <si>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</si>
  <si>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</si>
  <si>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</si>
  <si>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</si>
  <si>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</si>
  <si>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</si>
  <si>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</si>
  <si>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131213131</t>
  </si>
  <si>
    <t>Hloubení jam do 10 m3 v soudržných horninách třídy těžitelnosti I skupiny 3 při překopech inženýrských sítí ručně</t>
  </si>
  <si>
    <t>m3</t>
  </si>
  <si>
    <t>CS ÚRS 2025 02</t>
  </si>
  <si>
    <t>4</t>
  </si>
  <si>
    <t>1850628451</t>
  </si>
  <si>
    <t>PP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</si>
  <si>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</si>
  <si>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Online PSC</t>
  </si>
  <si>
    <t>https://podminky.urs.cz/item/CS_URS_2025_02/131213131</t>
  </si>
  <si>
    <t>VV</t>
  </si>
  <si>
    <t>SO411 - v.č. C.3.1</t>
  </si>
  <si>
    <t>- výkop startovacích a cílovových jam protlaků:</t>
  </si>
  <si>
    <t>(1,5*2*1,5)*4</t>
  </si>
  <si>
    <t>161111502</t>
  </si>
  <si>
    <t>Svislé přemístění výkopku z horniny třídy těžitelnosti I skupiny 1 až 3 hl výkopu přes 3 do 6 m nošením</t>
  </si>
  <si>
    <t>1993392375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</si>
  <si>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</si>
  <si>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https://podminky.urs.cz/item/CS_URS_2025_02/161111502</t>
  </si>
  <si>
    <t>M</t>
  </si>
  <si>
    <t>Práce a dodávky M</t>
  </si>
  <si>
    <t>3</t>
  </si>
  <si>
    <t>21-M</t>
  </si>
  <si>
    <t>Elektromontáže</t>
  </si>
  <si>
    <t>210220452</t>
  </si>
  <si>
    <t>Montáž doplňků hromosvodného vedení - ochranného pospojování pevně</t>
  </si>
  <si>
    <t>m</t>
  </si>
  <si>
    <t>64</t>
  </si>
  <si>
    <t>410091780</t>
  </si>
  <si>
    <t>Montáž hromosvodného vedení ochranných prvků a doplňků ochranného pospojování pevně</t>
  </si>
  <si>
    <t>https://podminky.urs.cz/item/CS_URS_2025_02/210220452</t>
  </si>
  <si>
    <t>- montáž hromosvodového vedení. Odměřeno v AutoCadu:</t>
  </si>
  <si>
    <t>297,5</t>
  </si>
  <si>
    <t>35441072</t>
  </si>
  <si>
    <t>drát D 8mm FeZn pro hromosvod</t>
  </si>
  <si>
    <t>kg</t>
  </si>
  <si>
    <t>256</t>
  </si>
  <si>
    <t>1884589986</t>
  </si>
  <si>
    <t xml:space="preserve">Poznámka k položce:   </t>
  </si>
  <si>
    <t xml:space="preserve">hmotnost: 0,4 Kg/m   </t>
  </si>
  <si>
    <t>297,5*0,4</t>
  </si>
  <si>
    <t>5</t>
  </si>
  <si>
    <t>210812033</t>
  </si>
  <si>
    <t>Montáž kabelu Cu plného nebo laněného do 1 kV žíly 4x6 až 10 mm2 (např. CYKY, CYKFY) bez ukončení uloženého volně nebo v liště</t>
  </si>
  <si>
    <t>1606779862</t>
  </si>
  <si>
    <t>Montáž izolovaných kabelů měděných do 1 kV bez ukončení plných nebo laněných kulatých (např. CYKY, CYKFY) uložených volně nebo v liště počtu a průřezu žil 4x6 až 10 mm2</t>
  </si>
  <si>
    <t>https://podminky.urs.cz/item/CS_URS_2025_02/210812033</t>
  </si>
  <si>
    <t>- montáž kabelu CYKY-J 4x10. Odměřeno v AutoCadu:</t>
  </si>
  <si>
    <t>110</t>
  </si>
  <si>
    <t>6</t>
  </si>
  <si>
    <t>34111076</t>
  </si>
  <si>
    <t>kabel instalační jádro Cu plné izolace PVC plášť PVC 450/750V (CYKY) 4x10mm2</t>
  </si>
  <si>
    <t>1520585639</t>
  </si>
  <si>
    <t>- včetně prořezu</t>
  </si>
  <si>
    <t>110*1,05</t>
  </si>
  <si>
    <t>7</t>
  </si>
  <si>
    <t>210812035</t>
  </si>
  <si>
    <t>Montáž kabelu Cu plného nebo laněného do 1 kV žíly 4x16 mm2 (např. CYKY, CYKFY) bez ukončení uloženého volně nebo v liště</t>
  </si>
  <si>
    <t>1599476107</t>
  </si>
  <si>
    <t>Montáž izolovaných kabelů měděných do 1 kV bez ukončení plných nebo laněných kulatých (např. CYKY, CYKFY) uložených volně nebo v liště počtu a průřezu žil 4x16 mm2</t>
  </si>
  <si>
    <t>https://podminky.urs.cz/item/CS_URS_2025_02/210812035</t>
  </si>
  <si>
    <t>- montáž kabelu CYKY-J 4x16. Odměřeno v AutoCadu:</t>
  </si>
  <si>
    <t>130</t>
  </si>
  <si>
    <t>8</t>
  </si>
  <si>
    <t>34111080</t>
  </si>
  <si>
    <t>kabel instalační jádro Cu plné izolace PVC plášť PVC 450/750V (CYKY) 4x16mm2</t>
  </si>
  <si>
    <t>-314464630</t>
  </si>
  <si>
    <t>130*1,05</t>
  </si>
  <si>
    <t>9</t>
  </si>
  <si>
    <t>210812037</t>
  </si>
  <si>
    <t>Montáž kabelu Cu plného nebo laněného do 1 kV žíly 4x25 až 35 mm2 (např. CYKY, CYKFY) bez ukončení uloženého volně nebo v liště</t>
  </si>
  <si>
    <t>1635554278</t>
  </si>
  <si>
    <t>Montáž izolovaných kabelů měděných do 1 kV bez ukončení plných nebo laněných kulatých (např. CYKY, CYKFY) uložených volně nebo v liště počtu a průřezu žil 4x25 až 35 mm2</t>
  </si>
  <si>
    <t>https://podminky.urs.cz/item/CS_URS_2025_02/210812037</t>
  </si>
  <si>
    <t>- montáž kabelu CYKY-J 4x25 v budově krytého parkoviště. Odměřeno v AutoCadu:</t>
  </si>
  <si>
    <t>140</t>
  </si>
  <si>
    <t>10</t>
  </si>
  <si>
    <t>34111610</t>
  </si>
  <si>
    <t>kabel silový jádro Cu izolace PVC plášť PVC 0,6/1kV (1-CYKY) 4x25mm2</t>
  </si>
  <si>
    <t>1315374292</t>
  </si>
  <si>
    <t>140*1,05</t>
  </si>
  <si>
    <t>46-M</t>
  </si>
  <si>
    <t>Zemní práce při extr.mont.pracích</t>
  </si>
  <si>
    <t>13</t>
  </si>
  <si>
    <t>460010024</t>
  </si>
  <si>
    <t>Vytyčení trasy vedení kabelového podzemního v zastavěném prostoru</t>
  </si>
  <si>
    <t>km</t>
  </si>
  <si>
    <t>-805079150</t>
  </si>
  <si>
    <t>Vytyčení trasy vedení kabelového (podzemního) v zastavěném prostoru</t>
  </si>
  <si>
    <t>https://podminky.urs.cz/item/CS_URS_2025_02/460010024</t>
  </si>
  <si>
    <t>- odměřeno v AutoCadu:</t>
  </si>
  <si>
    <t>(297,5)*0,001</t>
  </si>
  <si>
    <t>14</t>
  </si>
  <si>
    <t>460010025</t>
  </si>
  <si>
    <t>Vytyčení trasy inženýrských sítí v zastavěném prostoru</t>
  </si>
  <si>
    <t>151538</t>
  </si>
  <si>
    <t>https://podminky.urs.cz/item/CS_URS_2025_02/460010025</t>
  </si>
  <si>
    <t>(297,5)*0,001*10</t>
  </si>
  <si>
    <t>15</t>
  </si>
  <si>
    <t>460131113</t>
  </si>
  <si>
    <t>Hloubení nezapažených jam při elektromontážích ručně v hornině tř I skupiny 3</t>
  </si>
  <si>
    <t>29632810</t>
  </si>
  <si>
    <t>Hloubení jam ručně včetně urovnání dna s přemístěním výkopku do vzdálenosti 3 m od okraje jámy nebo s naložením na dopravní prostředek v hornině třídy těžitelnosti I skupiny 3</t>
  </si>
  <si>
    <t>https://podminky.urs.cz/item/CS_URS_2025_02/460131113</t>
  </si>
  <si>
    <t>- výkop pro RMS1, RMS2, RMS3:</t>
  </si>
  <si>
    <t>(1,5*0,8*1)*3</t>
  </si>
  <si>
    <t>- výkop pro PT3:</t>
  </si>
  <si>
    <t>(1,5*0,8*1)</t>
  </si>
  <si>
    <t>- výkop pro optické šachty:</t>
  </si>
  <si>
    <t>(0,62*0,82*0,54)*2</t>
  </si>
  <si>
    <t>Součet</t>
  </si>
  <si>
    <t>42</t>
  </si>
  <si>
    <t>220182029</t>
  </si>
  <si>
    <t>Montáž plastové komory na spojkování optického kabelu</t>
  </si>
  <si>
    <t>kus</t>
  </si>
  <si>
    <t>-1524562066</t>
  </si>
  <si>
    <t>https://podminky.urs.cz/item/CS_URS_2025_02/220182029</t>
  </si>
  <si>
    <t>- montáž optické šachty:</t>
  </si>
  <si>
    <t>16</t>
  </si>
  <si>
    <t>406144200-R</t>
  </si>
  <si>
    <t xml:space="preserve">kabelová komora vodotěsná, včetně víka </t>
  </si>
  <si>
    <t>Cena pro projekt</t>
  </si>
  <si>
    <t>-1113615309</t>
  </si>
  <si>
    <t>- dodávka optické šachty:</t>
  </si>
  <si>
    <t>43</t>
  </si>
  <si>
    <t>220182205</t>
  </si>
  <si>
    <t>Montáž spojky optického kabelu s 48 vlákny</t>
  </si>
  <si>
    <t>201839727</t>
  </si>
  <si>
    <t>Montáž spojky optického kabelu venkovní s 48 vlákny</t>
  </si>
  <si>
    <t>https://podminky.urs.cz/item/CS_URS_2025_02/220182205</t>
  </si>
  <si>
    <t>- montáž optické spojky:</t>
  </si>
  <si>
    <t>17</t>
  </si>
  <si>
    <t>406100019-R</t>
  </si>
  <si>
    <t>Optická spojka 48 vláken</t>
  </si>
  <si>
    <t>-102762378</t>
  </si>
  <si>
    <t>- dodávka optické spojky:</t>
  </si>
  <si>
    <t>18</t>
  </si>
  <si>
    <t>460161152</t>
  </si>
  <si>
    <t>Hloubení kabelových rýh ručně š 35 cm hl 60 cm v hornině tř I skupiny 3</t>
  </si>
  <si>
    <t>-234424252</t>
  </si>
  <si>
    <t>Hloubení kabelových rýh ručně včetně urovnání dna s přemístěním výkopku do vzdálenosti 3 m od okraje jámy nebo s naložením na dopravní prostředek šířky 35 cm hloubky 60 cm v hornině třídy těžitelnosti I skupiny 3</t>
  </si>
  <si>
    <t>https://podminky.urs.cz/item/CS_URS_2025_02/460161152</t>
  </si>
  <si>
    <t>- výkop 35 x 60 ručně - odměřeno v AutoCadu:</t>
  </si>
  <si>
    <t>7+185+19</t>
  </si>
  <si>
    <t>19</t>
  </si>
  <si>
    <t>460161312</t>
  </si>
  <si>
    <t>Hloubení kabelových rýh ručně š 50 cm hl 120 cm v hornině tř I skupiny 3</t>
  </si>
  <si>
    <t>-1443173397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</si>
  <si>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</si>
  <si>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https://podminky.urs.cz/item/CS_URS_2025_02/460161312</t>
  </si>
  <si>
    <t>- výkop 50 x 120 ručně - odměřeno v AutoCadu:</t>
  </si>
  <si>
    <t>11+4,5</t>
  </si>
  <si>
    <t>20</t>
  </si>
  <si>
    <t>460341113</t>
  </si>
  <si>
    <t>Vodorovné přemístění horniny jakékoliv třídy dopravními prostředky při elektromontážích přes 500 do 1000 m</t>
  </si>
  <si>
    <t>231397554</t>
  </si>
  <si>
    <t>Vodorovné přemístění (odvoz) horniny dopravními prostředky včetně složení, bez naložení a rozprostření jakékoliv třídy, na vzdálenost přes 500 do 1000 m</t>
  </si>
  <si>
    <t>https://podminky.urs.cz/item/CS_URS_2025_02/460341113</t>
  </si>
  <si>
    <t>- přebytečná zemina z výkopu 35 x 60 - odměřeno v AutoCadu:</t>
  </si>
  <si>
    <t>(7+185+19)*0,35*0,2</t>
  </si>
  <si>
    <t>- přebytečná zemina z výkopu 50 x 120 - odměřeno v AutoCadu:</t>
  </si>
  <si>
    <t>(11+4,5)*0,5*0,2</t>
  </si>
  <si>
    <t>460341121</t>
  </si>
  <si>
    <t>Příplatek k vodorovnému přemístění horniny dopravními prostředky při elektromontážích za každých dalších i započatých 1000 m</t>
  </si>
  <si>
    <t>1779452242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</si>
  <si>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</si>
  <si>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https://podminky.urs.cz/item/CS_URS_2025_02/460341121</t>
  </si>
  <si>
    <t>Za dalších 9 km:</t>
  </si>
  <si>
    <t>(7+185+19)*0,35*0,2*9</t>
  </si>
  <si>
    <t>(11+4,5)*0,5*0,2*9</t>
  </si>
  <si>
    <t>22</t>
  </si>
  <si>
    <t>460431162</t>
  </si>
  <si>
    <t>Zásyp kabelových rýh ručně se zhutněním š 35 cm hl 60 cm z horniny tř I skupiny 3</t>
  </si>
  <si>
    <t>83615816</t>
  </si>
  <si>
    <t>Zásyp kabelových rýh ručně s přemístění sypaniny ze vzdálenosti do 10 m, s uložením výkopku ve vrstvách včetně zhutnění a úpravy povrchu šířky 35 cm hloubky 60 cm z horniny třídy těžitelnosti I skupiny 3</t>
  </si>
  <si>
    <t>https://podminky.urs.cz/item/CS_URS_2025_02/460431162</t>
  </si>
  <si>
    <t>23</t>
  </si>
  <si>
    <t>460431332</t>
  </si>
  <si>
    <t>Zásyp kabelových rýh ručně se zhutněním š 50 cm hl 120 cm z horniny tř I skupiny 3</t>
  </si>
  <si>
    <t>1041291022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</si>
  <si>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</si>
  <si>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https://podminky.urs.cz/item/CS_URS_2025_02/460431332</t>
  </si>
  <si>
    <t>24</t>
  </si>
  <si>
    <t>460631214</t>
  </si>
  <si>
    <t>Řízené horizontální vrtání při elektromontážích v hornině tř. těžitelnosti I a II skupiny 1 až 4 vnějšího průměru přes 140 do 180 mm</t>
  </si>
  <si>
    <t>327973375</t>
  </si>
  <si>
    <t>Zemní protlaky řízené horizontální vrtání v hornině třídy těžitelnosti I a II skupiny 1 až 4 včetně protlačení trub v hloubce do 6 m vnějšího průměru vrtu přes 140 do 180 mm</t>
  </si>
  <si>
    <t>https://podminky.urs.cz/item/CS_URS_2025_02/460631214</t>
  </si>
  <si>
    <t>- nové prostupy:</t>
  </si>
  <si>
    <t>3*52</t>
  </si>
  <si>
    <t>2*14</t>
  </si>
  <si>
    <t>25</t>
  </si>
  <si>
    <t>28613818-R</t>
  </si>
  <si>
    <t>trubka vodovodní HDPE (IPE) tyče 6,12m 160x9,1mm</t>
  </si>
  <si>
    <t>1014732942</t>
  </si>
  <si>
    <t>3*(52+9)</t>
  </si>
  <si>
    <t>26</t>
  </si>
  <si>
    <t>460641113</t>
  </si>
  <si>
    <t>Základové konstrukce při elektromontážích z monolitického betonu tř. C 16/20</t>
  </si>
  <si>
    <t>2125414247</t>
  </si>
  <si>
    <t>Základové konstrukce základ bez bednění do rostlé zeminy z monolitického betonu tř. C 16/20</t>
  </si>
  <si>
    <t>https://podminky.urs.cz/item/CS_URS_2025_02/460641113</t>
  </si>
  <si>
    <t>- základ pro rozvaděče RMS1, RMS2, RMS3:</t>
  </si>
  <si>
    <t>- základ pro platební automat PT3:</t>
  </si>
  <si>
    <t>27</t>
  </si>
  <si>
    <t>460641411</t>
  </si>
  <si>
    <t>Zřízení nezabudovaného bednění základových konstrukcí při elektromontážích</t>
  </si>
  <si>
    <t>m2</t>
  </si>
  <si>
    <t>-948201493</t>
  </si>
  <si>
    <t>Základové konstrukce bednění s případnými vzpěrami nezabudované zřízení</t>
  </si>
  <si>
    <t>https://podminky.urs.cz/item/CS_URS_2025_02/460641411</t>
  </si>
  <si>
    <t>- bednění základů rozvaděčů RMS1, RMS2, RMS3:</t>
  </si>
  <si>
    <t>(2*(1,5*1)+2*(0,8*1))*3</t>
  </si>
  <si>
    <t>- bednění základu platebního automatu PT3:</t>
  </si>
  <si>
    <t>(2*(1,5*1)+2*(0,8*1))</t>
  </si>
  <si>
    <t>28</t>
  </si>
  <si>
    <t>460641412</t>
  </si>
  <si>
    <t>Odstranění nezabudovaného bednění základových konstrukcí při elektromontážích</t>
  </si>
  <si>
    <t>-1840738546</t>
  </si>
  <si>
    <t>Základové konstrukce bednění s případnými vzpěrami nezabudované odstranění</t>
  </si>
  <si>
    <t>https://podminky.urs.cz/item/CS_URS_2025_02/460641412</t>
  </si>
  <si>
    <t>29</t>
  </si>
  <si>
    <t>460661512</t>
  </si>
  <si>
    <t>Kabelové lože z písku pro kabely nn kryté plastovou fólií š lože přes 25 do 50 cm</t>
  </si>
  <si>
    <t>-122557567</t>
  </si>
  <si>
    <t>Kabelové lože z písku včetně podsypu, zhutnění a urovnání povrchu pro kabely nn zakryté plastovou fólií, šířky přes 25 do 50 cm</t>
  </si>
  <si>
    <t>https://podminky.urs.cz/item/CS_URS_2025_02/460661512</t>
  </si>
  <si>
    <t>30</t>
  </si>
  <si>
    <t>69311311</t>
  </si>
  <si>
    <t>pás varovný plný do výkopu š 330mm s potiskem</t>
  </si>
  <si>
    <t>1425673879</t>
  </si>
  <si>
    <t>44</t>
  </si>
  <si>
    <t>220182039</t>
  </si>
  <si>
    <t>Uložení trubky HDPE pro optický kabel do výkopu bez zřízení lože a bez krytí průměru nad 20 mm</t>
  </si>
  <si>
    <t>2095716259</t>
  </si>
  <si>
    <t>Uložení trubky HDPE do výkopu pro optický kabel bez zřízení lože a bez krytí průměru přes 20 mm</t>
  </si>
  <si>
    <t>https://podminky.urs.cz/item/CS_URS_2025_02/220182039</t>
  </si>
  <si>
    <t>odměřeno v AutoCadu:</t>
  </si>
  <si>
    <t>- chránička kabelů</t>
  </si>
  <si>
    <t>(2*(7+185+19+11+4,5))*1,25</t>
  </si>
  <si>
    <t>31</t>
  </si>
  <si>
    <t>34571801</t>
  </si>
  <si>
    <t>chránička optického kabelu HDPE jednoplášťová bezhalogenová D 32/27mm</t>
  </si>
  <si>
    <t>635041680</t>
  </si>
  <si>
    <t>- chránička kabelů - odměřeno v AutoCadu:</t>
  </si>
  <si>
    <t>45</t>
  </si>
  <si>
    <t>220182034</t>
  </si>
  <si>
    <t>Zafukování optického kabelu do trubky nebo mikrotrubičky HDPE</t>
  </si>
  <si>
    <t>1049490110</t>
  </si>
  <si>
    <t>https://podminky.urs.cz/item/CS_URS_2025_02/220182034</t>
  </si>
  <si>
    <t>46</t>
  </si>
  <si>
    <t>34123017-R</t>
  </si>
  <si>
    <t>Kabel optický 16 vl, SM, venkovní</t>
  </si>
  <si>
    <t>75054478</t>
  </si>
  <si>
    <t>((2*(7+185+19+11+4,5))*1,25)*1,05</t>
  </si>
  <si>
    <t>53</t>
  </si>
  <si>
    <t>220182095-R</t>
  </si>
  <si>
    <t>Ukončení optického kabelu v optorozvaděči pro SZZ se závěrečným měřením s 16 optickými vlákny</t>
  </si>
  <si>
    <t>767876977</t>
  </si>
  <si>
    <t>47</t>
  </si>
  <si>
    <t>220182027</t>
  </si>
  <si>
    <t>Montáž koncovky nebo záslepky bez svařování na HDPE trubku</t>
  </si>
  <si>
    <t>993473460</t>
  </si>
  <si>
    <t>https://podminky.urs.cz/item/CS_URS_2025_02/220182027</t>
  </si>
  <si>
    <t>48</t>
  </si>
  <si>
    <t>34571800-R</t>
  </si>
  <si>
    <t>těsnící průchodka pro chráničky optického kabelu D 32mm</t>
  </si>
  <si>
    <t>ks</t>
  </si>
  <si>
    <t>2140892013</t>
  </si>
  <si>
    <t>49</t>
  </si>
  <si>
    <t>220182023</t>
  </si>
  <si>
    <t>Kontrola tlakutěsnosti HDPE trubky od 1 m do 2000 m</t>
  </si>
  <si>
    <t>1976796250</t>
  </si>
  <si>
    <t>https://podminky.urs.cz/item/CS_URS_2025_02/220182023</t>
  </si>
  <si>
    <t>50</t>
  </si>
  <si>
    <t>220182025</t>
  </si>
  <si>
    <t>Kontrola průchodnosti trubky pro optický kabel do 2000 m</t>
  </si>
  <si>
    <t>527029101</t>
  </si>
  <si>
    <t>Kontrola průchodnosti trubky kalibrace do 2000 m</t>
  </si>
  <si>
    <t>https://podminky.urs.cz/item/CS_URS_2025_02/220182025</t>
  </si>
  <si>
    <t>51</t>
  </si>
  <si>
    <t>460742113</t>
  </si>
  <si>
    <t>Osazení kabelových prostupů z trub plastových do rýhy bez obsypu průměru přes 15 do 20 cm</t>
  </si>
  <si>
    <t>2095842006</t>
  </si>
  <si>
    <t>Osazení kabelových prostupů včetně utěsnění a spárování z trub plastových do rýhy, bez výkopových prací bez obsypu, vnitřního průměru přes 15 do 20 cm</t>
  </si>
  <si>
    <t>https://podminky.urs.cz/item/CS_URS_2025_02/460742113</t>
  </si>
  <si>
    <t>- chráničky v překopech:</t>
  </si>
  <si>
    <t>2*11+4,5</t>
  </si>
  <si>
    <t>32</t>
  </si>
  <si>
    <t>-1327044259</t>
  </si>
  <si>
    <t>52</t>
  </si>
  <si>
    <t>460742112</t>
  </si>
  <si>
    <t>Osazení kabelových prostupů z trub plastových do rýhy bez obsypu průměru přes 10 do 15 cm</t>
  </si>
  <si>
    <t>511413671</t>
  </si>
  <si>
    <t>Osazení kabelových prostupů včetně utěsnění a spárování z trub plastových do rýhy, bez výkopových prací bez obsypu, vnitřního průměru přes 10 do 15 cm</t>
  </si>
  <si>
    <t>https://podminky.urs.cz/item/CS_URS_2025_02/460742112</t>
  </si>
  <si>
    <t>33</t>
  </si>
  <si>
    <t>34571358</t>
  </si>
  <si>
    <t>trubka elektroinstalační ohebná dvouplášťová korugovaná HDPE (chránička) D 136/160mm</t>
  </si>
  <si>
    <t>-576584899</t>
  </si>
  <si>
    <t>VRN</t>
  </si>
  <si>
    <t xml:space="preserve">  Vedlejší rozpočtové náklady</t>
  </si>
  <si>
    <t>34</t>
  </si>
  <si>
    <t>012103101</t>
  </si>
  <si>
    <t>Náklady na vytýčení inženýrských sítí</t>
  </si>
  <si>
    <t>1024</t>
  </si>
  <si>
    <t>1286921222</t>
  </si>
  <si>
    <t>Vytýčení inženýrských sítí dotčených nebo souvisejících se stavbou před a v průběhu výstavby.</t>
  </si>
  <si>
    <t>35</t>
  </si>
  <si>
    <t>075002000</t>
  </si>
  <si>
    <t>Ochranná pásma</t>
  </si>
  <si>
    <t>-1041074923</t>
  </si>
  <si>
    <t>https://podminky.urs.cz/item/CS_URS_2025_02/075002000</t>
  </si>
  <si>
    <t>VRN1</t>
  </si>
  <si>
    <t>Průzkumné, geodetické a projektové práce</t>
  </si>
  <si>
    <t>36</t>
  </si>
  <si>
    <t>012303000</t>
  </si>
  <si>
    <t>Zeměměřičské práce při provádění stavby</t>
  </si>
  <si>
    <t>-243204628</t>
  </si>
  <si>
    <t>https://podminky.urs.cz/item/CS_URS_2025_02/012303000</t>
  </si>
  <si>
    <t>SO 401 - v.č. B - Souhrnná technická zpráva</t>
  </si>
  <si>
    <t>- přímo zadané:</t>
  </si>
  <si>
    <t>VRN3</t>
  </si>
  <si>
    <t>Zařízení staveniště</t>
  </si>
  <si>
    <t>37</t>
  </si>
  <si>
    <t>032002000</t>
  </si>
  <si>
    <t>Vybavení staveniště</t>
  </si>
  <si>
    <t>-1394602346</t>
  </si>
  <si>
    <t>https://podminky.urs.cz/item/CS_URS_2025_02/032002000</t>
  </si>
  <si>
    <t>38</t>
  </si>
  <si>
    <t>034203000</t>
  </si>
  <si>
    <t>Opatření na ochranu pozemků sousedních se staveništěm</t>
  </si>
  <si>
    <t>-1017046711</t>
  </si>
  <si>
    <t>https://podminky.urs.cz/item/CS_URS_2025_02/034203000</t>
  </si>
  <si>
    <t>- GZS vč. opatření na ochranu dle vyhl. 398/2009 Sb.</t>
  </si>
  <si>
    <t xml:space="preserve">- přímo zadané </t>
  </si>
  <si>
    <t>39</t>
  </si>
  <si>
    <t>034303000.1</t>
  </si>
  <si>
    <t>Náklady na dopravní značení na staveništi a/nebo v okolí staveniště</t>
  </si>
  <si>
    <t>kpl</t>
  </si>
  <si>
    <t>-1457233447</t>
  </si>
  <si>
    <t>Náklady na zřízení, údržbu a zrušení dočasného dopravního značení, potřebného k zajištění přístupu nebo provozu na staveništi a/nebo</t>
  </si>
  <si>
    <t>v okolí staveniště.</t>
  </si>
  <si>
    <t>Dopravně inženýrská opatření</t>
  </si>
  <si>
    <t>40</t>
  </si>
  <si>
    <t>034503000</t>
  </si>
  <si>
    <t>Informační tabule na staveništi</t>
  </si>
  <si>
    <t>-1273255455</t>
  </si>
  <si>
    <t>https://podminky.urs.cz/item/CS_URS_2025_02/034503000</t>
  </si>
  <si>
    <t>- Zařízení staveniště zabezpečení staveniště informační tabule</t>
  </si>
  <si>
    <t>- přímo zadané</t>
  </si>
  <si>
    <t>VRN7</t>
  </si>
  <si>
    <t>Provozní vlivy</t>
  </si>
  <si>
    <t>41</t>
  </si>
  <si>
    <t>072002000</t>
  </si>
  <si>
    <t>Silniční provoz</t>
  </si>
  <si>
    <t>-1993317846</t>
  </si>
  <si>
    <t>https://podminky.urs.cz/item/CS_URS_2025_02/072002000</t>
  </si>
  <si>
    <t>- Rušení prací silničním provozem</t>
  </si>
  <si>
    <t>SO 411.2 - Technologie závorového systému</t>
  </si>
  <si>
    <t xml:space="preserve">    22-M - Montáže technologických zařízení pro dopravní stavby</t>
  </si>
  <si>
    <t xml:space="preserve">    VRN4 - Inženýrská činnost</t>
  </si>
  <si>
    <t>210100004</t>
  </si>
  <si>
    <t>Ukončení vodičů v rozváděči nebo na přístroji včetně zapojení průřezu žíly do 25 mm2</t>
  </si>
  <si>
    <t>1671865444</t>
  </si>
  <si>
    <t>Ukončení vodičů izolovaných s označením a zapojením v rozváděči nebo na přístroji průřezu žíly do 25 mm2</t>
  </si>
  <si>
    <t>https://podminky.urs.cz/item/CS_URS_2025_02/210100004</t>
  </si>
  <si>
    <t>- ukončení napájecích kabelů</t>
  </si>
  <si>
    <t>1*4</t>
  </si>
  <si>
    <t>210101155</t>
  </si>
  <si>
    <t>Ukončení kabelů celoplastových koncovkou do 1 kV staniční KSPe epoxidovou žíly do 3x50 a 4x35 mm2</t>
  </si>
  <si>
    <t>-326137212</t>
  </si>
  <si>
    <t>Ukončení kabelů nebo vodičů koncovkou popř. vývodkou do 1 kV staniční epoxidovou kabelů celoplastových, počtu a průřezu žil do 3 x 50 a 4 x 35 mm2</t>
  </si>
  <si>
    <t>https://podminky.urs.cz/item/CS_URS_2025_02/210101155</t>
  </si>
  <si>
    <t>35436314</t>
  </si>
  <si>
    <t>hlava rozdělovací smršťovaná přímá do 1kV SKE 4f/1+2 kabel 12-32mm/průřez 1,5-35mm</t>
  </si>
  <si>
    <t>-1896078356</t>
  </si>
  <si>
    <t>210812011</t>
  </si>
  <si>
    <t>Montáž kabelu Cu plného nebo laněného do 1 kV žíly 3x1,5 až 6 mm2 (např. CYKY, CYKFY) bez ukončení uloženého volně nebo v liště</t>
  </si>
  <si>
    <t>-1075255782</t>
  </si>
  <si>
    <t>Montáž izolovaných kabelů měděných do 1 kV bez ukončení plných nebo laněných kulatých (např. CYKY, CYKFY) uložených volně nebo v liště počtu a průřezu žil 3x1,5 až 6 mm2</t>
  </si>
  <si>
    <t>https://podminky.urs.cz/item/CS_URS_2025_02/210812011</t>
  </si>
  <si>
    <t>- montáž kabelu CYKY-J 3x1,5. Odměřeno v AutoCadu:</t>
  </si>
  <si>
    <t>34111030</t>
  </si>
  <si>
    <t>kabel instalační jádro Cu plné izolace PVC plášť PVC 450/750V (CYKY) 3x1,5mm2</t>
  </si>
  <si>
    <t>12474379</t>
  </si>
  <si>
    <t>15*1,05</t>
  </si>
  <si>
    <t>-1086206284</t>
  </si>
  <si>
    <t>- montáž kabelu CYKY-J 3x2,5. Odměřeno v AutoCadu:</t>
  </si>
  <si>
    <t>18+22+40</t>
  </si>
  <si>
    <t>34111036</t>
  </si>
  <si>
    <t>kabel instalační jádro Cu plné izolace PVC plášť PVC 450/750V (CYKY) 3x2,5mm2</t>
  </si>
  <si>
    <t>863258133</t>
  </si>
  <si>
    <t>(18+22+40)*1,05</t>
  </si>
  <si>
    <t>22-M</t>
  </si>
  <si>
    <t>Montáže technologických zařízení pro dopravní stavby</t>
  </si>
  <si>
    <t>220110192</t>
  </si>
  <si>
    <t>Montáž kabelové skříně [typu KVZ Krone] se soklem</t>
  </si>
  <si>
    <t>-1667527836</t>
  </si>
  <si>
    <t xml:space="preserve">Montáž kabelové skříně se soklem </t>
  </si>
  <si>
    <t>https://podminky.urs.cz/item/CS_URS_2025_02/220110192</t>
  </si>
  <si>
    <t>- montáž skříní podružných rozvaděčů RMS1, RMS2, RMS3:</t>
  </si>
  <si>
    <t>- montáž skříně optického rozvaděče:</t>
  </si>
  <si>
    <t>406100068</t>
  </si>
  <si>
    <t xml:space="preserve">Skříň optického rozvaděče </t>
  </si>
  <si>
    <t>-304707237</t>
  </si>
  <si>
    <t>- dodávka skříně optického rozvaděče:</t>
  </si>
  <si>
    <t>35711651-R</t>
  </si>
  <si>
    <t>skříň rozváděče elektroměrového pro přímé měření do výklenku celoplastové provedení pro 1x jednosazbový třífázový elektroměr přístroje na elektroměrové desce s plombovatelným krytem jističů (ER112/PVP7P)</t>
  </si>
  <si>
    <t>2061795959</t>
  </si>
  <si>
    <t>rozvaděč elektroměrový plastový dvoudvéřový</t>
  </si>
  <si>
    <t>- dodávka skříní podružných rozvaděčů RMS1, RMS2, RMS3:</t>
  </si>
  <si>
    <t>např. typ NSYPLD8122G Thalassa PLD, 850x1115x320</t>
  </si>
  <si>
    <t>obsahuje:</t>
  </si>
  <si>
    <t>- 2x trojbodový závěr bez vložky</t>
  </si>
  <si>
    <t>- 2x vložka cylindrická</t>
  </si>
  <si>
    <t>- 2x zadní rám, rám A - 3x DIN lišta, rám B - vnitřní skříň (upřesní BKOM)</t>
  </si>
  <si>
    <t>- spojovací materiál</t>
  </si>
  <si>
    <t>11</t>
  </si>
  <si>
    <t>406100047</t>
  </si>
  <si>
    <t>Základový rám pod řadič - plastový</t>
  </si>
  <si>
    <t>-1079332744</t>
  </si>
  <si>
    <t>- dodávka soklů skříní podružných rozvaděčů RMS1, RMS2, RMS3:</t>
  </si>
  <si>
    <t>např. typ NSCHN NSYZD1232G 7035 pro PLD812, 900x1115x320</t>
  </si>
  <si>
    <t>406100009</t>
  </si>
  <si>
    <t>Elektroinstalační materiál</t>
  </si>
  <si>
    <t>-97746842</t>
  </si>
  <si>
    <t>- elektroinstalační materiál v RMS1, RMS2, RMS3:</t>
  </si>
  <si>
    <t>220182031-R</t>
  </si>
  <si>
    <t>Zatažení kabelu FTP 6a do ochranné HDPE trubky</t>
  </si>
  <si>
    <t>-23002197</t>
  </si>
  <si>
    <t>- kabel protáhnout HDPE trubkami:</t>
  </si>
  <si>
    <t>60+10+2*20+10+7</t>
  </si>
  <si>
    <t>341310412</t>
  </si>
  <si>
    <t>kabel FTP 6a</t>
  </si>
  <si>
    <t>1445722712</t>
  </si>
  <si>
    <t>včetně prořezu</t>
  </si>
  <si>
    <t>(60+10+2*20+10+7)*1,05</t>
  </si>
  <si>
    <t>3411310413</t>
  </si>
  <si>
    <t>FTP konektor (Rj45) cat6a</t>
  </si>
  <si>
    <t>1334254369</t>
  </si>
  <si>
    <t>- konektory na kabelech UTP Cat5</t>
  </si>
  <si>
    <t>5*2</t>
  </si>
  <si>
    <t>220450002</t>
  </si>
  <si>
    <t>Montáž switche datového</t>
  </si>
  <si>
    <t>-890648061</t>
  </si>
  <si>
    <t>https://podminky.urs.cz/item/CS_URS_2025_02/220450002</t>
  </si>
  <si>
    <t>- montáž switche do RMS3:</t>
  </si>
  <si>
    <t>406100012</t>
  </si>
  <si>
    <t>Switch 8 portů</t>
  </si>
  <si>
    <t>-583277298</t>
  </si>
  <si>
    <t>220960165</t>
  </si>
  <si>
    <t>Montáž jednozávitové indukční smyčky s impedančním transformátorem</t>
  </si>
  <si>
    <t>518320658</t>
  </si>
  <si>
    <t>Montáž indukční smyčky jednozávitové s impedančním transformátorem</t>
  </si>
  <si>
    <t>https://podminky.urs.cz/item/CS_URS_2025_02/220960165</t>
  </si>
  <si>
    <t>- montáž indukčních smyček závorového systému</t>
  </si>
  <si>
    <t>404611214</t>
  </si>
  <si>
    <t>Impedanční transformátor pro jednozávitové smyčky</t>
  </si>
  <si>
    <t>1685776072</t>
  </si>
  <si>
    <t>- dodávka indukčních smyček závorového systému</t>
  </si>
  <si>
    <t>406100009-R</t>
  </si>
  <si>
    <t>Montáž závorového systému</t>
  </si>
  <si>
    <t>soubor</t>
  </si>
  <si>
    <t>-1693374274</t>
  </si>
  <si>
    <t>Montáž prvků závorového systému</t>
  </si>
  <si>
    <t>Obsahuje:</t>
  </si>
  <si>
    <t xml:space="preserve">-  drobná kabeláž</t>
  </si>
  <si>
    <t>- montáž HW</t>
  </si>
  <si>
    <t>- montáž SW</t>
  </si>
  <si>
    <t>- dopravné, režie, školení</t>
  </si>
  <si>
    <t>406144204</t>
  </si>
  <si>
    <t>Online parkovací systém s možností rozšíření</t>
  </si>
  <si>
    <t>474223466</t>
  </si>
  <si>
    <t>Online systém s možností rozšíření</t>
  </si>
  <si>
    <t xml:space="preserve">Obsahuje: </t>
  </si>
  <si>
    <t>- datový server pro parkovací systém se serverovým OS</t>
  </si>
  <si>
    <t>- PC pro systém LPR</t>
  </si>
  <si>
    <t>- LCD monitor</t>
  </si>
  <si>
    <t>- multifunkčí pokladní tiskárnu</t>
  </si>
  <si>
    <t xml:space="preserve">- čtečka čárového kódu </t>
  </si>
  <si>
    <t>- čtečka bezkontaktních karet</t>
  </si>
  <si>
    <t>- SW administrace</t>
  </si>
  <si>
    <t>- základní SW jádro pro 5 zařízení</t>
  </si>
  <si>
    <t>- SW pro správu karet</t>
  </si>
  <si>
    <t>- SW pro tvorbu databázových reportů</t>
  </si>
  <si>
    <t>- rozšíření SW o nadstandardní sadu šablon reportů určenou pro automatickou pokladnu</t>
  </si>
  <si>
    <t>- databázový server</t>
  </si>
  <si>
    <t xml:space="preserve">- IP telefon pro zajištění komunikace </t>
  </si>
  <si>
    <t>- SW pro tisk reklamních sdělení</t>
  </si>
  <si>
    <t>- webové rozhraní pro implementaci mobilních plateb</t>
  </si>
  <si>
    <t>406144201</t>
  </si>
  <si>
    <t>Parkovací systém parkoviště pro automobily 1</t>
  </si>
  <si>
    <t>-2005857527</t>
  </si>
  <si>
    <t xml:space="preserve">Dodávka parkovacího systému pro automobily </t>
  </si>
  <si>
    <t>- základní set vjezdovéhé parkovacího terminálu</t>
  </si>
  <si>
    <t>- informační displej grafický</t>
  </si>
  <si>
    <t>- čtečka čárového 1D a 2D kódu</t>
  </si>
  <si>
    <t xml:space="preserve">- tiskárna parkovacích lístků </t>
  </si>
  <si>
    <t>- IP interkom</t>
  </si>
  <si>
    <t>- automatická pokladna</t>
  </si>
  <si>
    <t>- terminál pro akceptaci kontaktních i bezkontaktních platebních karet</t>
  </si>
  <si>
    <t>- automatická závora s detektorem pro rameno 3 m</t>
  </si>
  <si>
    <t>- standardní rameno délka 3 m</t>
  </si>
  <si>
    <t xml:space="preserve">- hliníkový dvoukomorový LED semafor </t>
  </si>
  <si>
    <t>- sloupek semaforu pro silniční závoru nízký</t>
  </si>
  <si>
    <t xml:space="preserve">- SW pro rozpoznání SPZ </t>
  </si>
  <si>
    <t>- kamera pro snímání SPZ</t>
  </si>
  <si>
    <t xml:space="preserve">- SW vybavení kamerového systému </t>
  </si>
  <si>
    <t>- sloupek kamery pro snímání SPZ</t>
  </si>
  <si>
    <t>013203000</t>
  </si>
  <si>
    <t>Dokumentace stavby (výkresová a textová)</t>
  </si>
  <si>
    <t>1369309463</t>
  </si>
  <si>
    <t>https://podminky.urs.cz/item/CS_URS_2025_02/013203000</t>
  </si>
  <si>
    <t>013254000</t>
  </si>
  <si>
    <t>Dokumentace skutečného provedení stavby</t>
  </si>
  <si>
    <t>1622238582</t>
  </si>
  <si>
    <t>https://podminky.urs.cz/item/CS_URS_2025_02/013254000</t>
  </si>
  <si>
    <t>VRN4</t>
  </si>
  <si>
    <t>Inženýrská činnost</t>
  </si>
  <si>
    <t>044002000</t>
  </si>
  <si>
    <t>Revize revize dočasných objektů nebo zařízení staveniště</t>
  </si>
  <si>
    <t>2067670760</t>
  </si>
  <si>
    <t>https://podminky.urs.cz/item/CS_URS_2025_02/044002000</t>
  </si>
  <si>
    <t>045303000</t>
  </si>
  <si>
    <t>Koordinační činnost</t>
  </si>
  <si>
    <t>1174921989</t>
  </si>
  <si>
    <t>https://podminky.urs.cz/item/CS_URS_2025_02/045303000</t>
  </si>
  <si>
    <t>- Kompletační činnost - inženýrská činnost dodavatelská</t>
  </si>
  <si>
    <t>SO 411.3 - Stavební úpravy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</si>
  <si>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</si>
  <si>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</si>
  <si>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</si>
  <si>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</si>
  <si>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113106123</t>
  </si>
  <si>
    <t>Rozebrání dlažeb ze zámkových dlaždic komunikací pro pěší ručně</t>
  </si>
  <si>
    <t>751973469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</si>
  <si>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</si>
  <si>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https://podminky.urs.cz/item/CS_URS_2025_02/113106123</t>
  </si>
  <si>
    <t xml:space="preserve">- rozebrání šedé zámk. dlažby  tvar I - odměřeno v AutoCadu:   </t>
  </si>
  <si>
    <t>7*0,35</t>
  </si>
  <si>
    <t>113107141</t>
  </si>
  <si>
    <t>Odstranění podkladu živičného tl 50 mm ručně</t>
  </si>
  <si>
    <t>497008767</t>
  </si>
  <si>
    <t>Odstranění podkladů nebo krytů ručně s přemístěním hmot na skládku na vzdálenost do 3 m nebo s naložením na dopravní prostředek živičných, o tl. vrstvy do 50 mm</t>
  </si>
  <si>
    <t>https://podminky.urs.cz/item/CS_URS_2025_02/113107141</t>
  </si>
  <si>
    <t>- rozebrání chodníku z LA - odměřeno v AutoCadu:</t>
  </si>
  <si>
    <t>(4+2,5+6,5+6)*0,35</t>
  </si>
  <si>
    <t>121112003</t>
  </si>
  <si>
    <t>Sejmutí ornice tl vrstvy do 200 mm ručně</t>
  </si>
  <si>
    <t>-273809654</t>
  </si>
  <si>
    <t>Sejmutí ornice ručně při souvislé ploše, tl. vrstvy do 200 mm</t>
  </si>
  <si>
    <t>https://podminky.urs.cz/item/CS_URS_2025_02/121112003</t>
  </si>
  <si>
    <t>- výkopy v zeleném pásu. Odměřenov AutoCadu:</t>
  </si>
  <si>
    <t>(25+20,5+74+65,5)*0,35</t>
  </si>
  <si>
    <t>- výkop pro rozšíření komunikace:</t>
  </si>
  <si>
    <t>122251102</t>
  </si>
  <si>
    <t>Odkopávky a prokopávky nezapažené v hornině třídy těžitelnosti I skupiny 3 objem do 50 m3 strojně</t>
  </si>
  <si>
    <t>1296679996</t>
  </si>
  <si>
    <t>Odkopávky a prokopávky nezapažené strojně v hornině třídy těžitelnosti I skupiny 3 přes 20 do 50 m3</t>
  </si>
  <si>
    <t>https://podminky.urs.cz/item/CS_URS_2025_02/122251102</t>
  </si>
  <si>
    <t>tř. 3 (dle ČSN 73 3050) = tř. I (dle ČSN EN 805)</t>
  </si>
  <si>
    <t>(2,45+6,65+84,75)*0,6</t>
  </si>
  <si>
    <t>122702119</t>
  </si>
  <si>
    <t>Příplatek za lepivost k odkopávkám a prokopávkám výsypek rozpojitelných bez předchozího rozrušení</t>
  </si>
  <si>
    <t>CS ÚRS 2021 01</t>
  </si>
  <si>
    <t>421123530</t>
  </si>
  <si>
    <t>Odkopávky a prokopávky výsypek Příplatek k cenám za lepivost zemin</t>
  </si>
  <si>
    <t>https://podminky.urs.cz/item/CS_URS_2021_01/122702119</t>
  </si>
  <si>
    <t>Příplatek za lepivost 30%</t>
  </si>
  <si>
    <t>((2,45+6,65+84,75)*0,6)*0,3</t>
  </si>
  <si>
    <t>162651112</t>
  </si>
  <si>
    <t>Vodorovné přemístění přes 4 000 do 5000 m výkopku/sypaniny z horniny třídy těžitelnosti I skupiny 1 až 3</t>
  </si>
  <si>
    <t>1575264832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</si>
  <si>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</si>
  <si>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https://podminky.urs.cz/item/CS_URS_2025_02/162651112</t>
  </si>
  <si>
    <t>181111111</t>
  </si>
  <si>
    <t>Plošná úprava terénu do 500 m2 zemina skupiny 1 až 4 nerovnosti přes 50 do 100 mm v rovinně a svahu do 1:5</t>
  </si>
  <si>
    <t>147161130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</si>
  <si>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</si>
  <si>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https://podminky.urs.cz/item/CS_URS_2025_02/181111111</t>
  </si>
  <si>
    <t>- úprava plochy zeleně. Odměřeno v AutoCadu:</t>
  </si>
  <si>
    <t>181351003</t>
  </si>
  <si>
    <t>Rozprostření ornice tl vrstvy do 200 mm pl do 100 m2 v rovině nebo ve svahu do 1:5 strojně</t>
  </si>
  <si>
    <t>1295774704</t>
  </si>
  <si>
    <t>Rozprostření a urovnání ornice v rovině nebo ve svahu sklonu do 1:5 strojně při souvislé ploše do 100 m2, tl. vrstvy do 200 mm</t>
  </si>
  <si>
    <t>https://podminky.urs.cz/item/CS_URS_2025_02/181351003</t>
  </si>
  <si>
    <t>181411141</t>
  </si>
  <si>
    <t>Založení parterového trávníku výsevem pl do 1000 m2 v rovině a ve svahu do 1:5</t>
  </si>
  <si>
    <t>1904477330</t>
  </si>
  <si>
    <t>Založení trávníku na půdě předem připravené plochy do 1000 m2 výsevem včetně utažení parterového v rovině nebo na svahu do 1:5</t>
  </si>
  <si>
    <t>https://podminky.urs.cz/item/CS_URS_2025_02/181411141</t>
  </si>
  <si>
    <t>00572410</t>
  </si>
  <si>
    <t>osivo směs travní parková</t>
  </si>
  <si>
    <t>1629787297</t>
  </si>
  <si>
    <t>- osetí plochy kabelové trasy - odměřeno v AutoCadu:</t>
  </si>
  <si>
    <t>1Kg travního semene na 50m2 plochy</t>
  </si>
  <si>
    <t>64,75/50</t>
  </si>
  <si>
    <t>181951112</t>
  </si>
  <si>
    <t>Úprava pláně v hornině třídy těžitelnosti I skupiny 1 až 3 se zhutněním strojně</t>
  </si>
  <si>
    <t>462995591</t>
  </si>
  <si>
    <t>Úprava pláně vyrovnáním výškových rozdílů strojně v hornině třídy těžitelnosti I, skupiny 1 až 3 se zhutněním</t>
  </si>
  <si>
    <t>https://podminky.urs.cz/item/CS_URS_2025_02/181951112</t>
  </si>
  <si>
    <t>183205111</t>
  </si>
  <si>
    <t>Založení záhonu v rovině a svahu do 1:5 zemina skupiny 1 a 2</t>
  </si>
  <si>
    <t>1893884158</t>
  </si>
  <si>
    <t>Založení záhonu pro výsadbu rostlin v rovině nebo na svahu do 1:5 v zemině skupiny 1 až 2</t>
  </si>
  <si>
    <t>https://podminky.urs.cz/item/CS_URS_2025_02/183205111</t>
  </si>
  <si>
    <t>183403114</t>
  </si>
  <si>
    <t>Obdělání půdy kultivátorováním v rovině a svahu do 1:5</t>
  </si>
  <si>
    <t>1922423566</t>
  </si>
  <si>
    <t>Obdělání půdy kultivátorováním v rovině nebo na svahu do 1:5</t>
  </si>
  <si>
    <t>https://podminky.urs.cz/item/CS_URS_2025_02/183403114</t>
  </si>
  <si>
    <t>183403153</t>
  </si>
  <si>
    <t>Obdělání půdy hrabáním v rovině a svahu do 1:5</t>
  </si>
  <si>
    <t>-1585637320</t>
  </si>
  <si>
    <t>Obdělání půdy hrabáním v rovině nebo na svahu do 1:5</t>
  </si>
  <si>
    <t>https://podminky.urs.cz/item/CS_URS_2025_02/183403153</t>
  </si>
  <si>
    <t>185803111</t>
  </si>
  <si>
    <t>Ošetření trávníku shrabáním v rovině a svahu do 1:5</t>
  </si>
  <si>
    <t>1613258979</t>
  </si>
  <si>
    <t>Ošetření trávníku jednorázové v rovině nebo na svahu do 1:5</t>
  </si>
  <si>
    <t>https://podminky.urs.cz/item/CS_URS_2025_02/185803111</t>
  </si>
  <si>
    <t>185804312</t>
  </si>
  <si>
    <t>Zalití rostlin vodou plocha přes 20 m2</t>
  </si>
  <si>
    <t>-1154424396</t>
  </si>
  <si>
    <t>Zalití rostlin vodou plochy záhonů jednotlivě přes 20 m2</t>
  </si>
  <si>
    <t>https://podminky.urs.cz/item/CS_URS_2025_02/185804312</t>
  </si>
  <si>
    <t>- zálivka osetého povrchu kabelové trasy</t>
  </si>
  <si>
    <t>Zalévání trávníku vodou 8x po 10 l/m2</t>
  </si>
  <si>
    <t>64,75*0,001*8</t>
  </si>
  <si>
    <t>08211320</t>
  </si>
  <si>
    <t>voda pitná pro smluvní odběratele</t>
  </si>
  <si>
    <t>583071639</t>
  </si>
  <si>
    <t>185851121</t>
  </si>
  <si>
    <t>Dovoz vody pro zálivku rostlin za vzdálenost do 1000 m</t>
  </si>
  <si>
    <t>-1372626659</t>
  </si>
  <si>
    <t>Dovoz vody pro zálivku rostlin na vzdálenost do 1000 m</t>
  </si>
  <si>
    <t>https://podminky.urs.cz/item/CS_URS_2025_02/185851121</t>
  </si>
  <si>
    <t>185851129</t>
  </si>
  <si>
    <t>Příplatek k dovozu vody pro zálivku rostlin do 1000 m ZKD 1000 m</t>
  </si>
  <si>
    <t>-1948869718</t>
  </si>
  <si>
    <t>Dovoz vody pro zálivku rostlin Příplatek k ceně za každých dalších i započatých 1000 m</t>
  </si>
  <si>
    <t>https://podminky.urs.cz/item/CS_URS_2025_02/185851129</t>
  </si>
  <si>
    <t>64,75*0,001*8*10</t>
  </si>
  <si>
    <t>Komunikace pozemní</t>
  </si>
  <si>
    <t>564801112</t>
  </si>
  <si>
    <t>Podklad ze štěrkodrtě ŠD plochy přes 100 m2 tl 40 mm</t>
  </si>
  <si>
    <t>-1200817372</t>
  </si>
  <si>
    <t>Podklad ze štěrkodrti ŠD s rozprostřením a zhutněním plochy přes 100 m2, po zhutnění tl. 40 mm</t>
  </si>
  <si>
    <t>https://podminky.urs.cz/item/CS_URS_2025_02/564801112</t>
  </si>
  <si>
    <t xml:space="preserve">- pokládka šedé zámk. dlažby  tvar I - odměřeno v AutoCadu:   </t>
  </si>
  <si>
    <t>- pokládka chodníku z LA - odměřeno v AutoCadu:</t>
  </si>
  <si>
    <t>- rozšíření komunikace:</t>
  </si>
  <si>
    <t>564851111</t>
  </si>
  <si>
    <t>Podklad ze štěrkodrtě ŠD plochy přes 100 m2 tl 150 mm</t>
  </si>
  <si>
    <t>-133626688</t>
  </si>
  <si>
    <t>Podklad ze štěrkodrti ŠD s rozprostřením a zhutněním plochy přes 100 m2, po zhutnění tl. 150 mm</t>
  </si>
  <si>
    <t>https://podminky.urs.cz/item/CS_URS_2025_02/564851111</t>
  </si>
  <si>
    <t>565175101</t>
  </si>
  <si>
    <t>Asfaltový beton vrstva podkladní ACP 16 S tl 100 mm š do 1,5 m z nemodifikovaného asfaltu</t>
  </si>
  <si>
    <t>601563836</t>
  </si>
  <si>
    <t>Asfaltový beton vrstva podkladní ACP 16 z nemodifikovaného asfaltu s rozprostřením a zhutněním ACP 16 S v pruhu šířky do 1,5 m, po zhutnění tl. 100 mm</t>
  </si>
  <si>
    <t>https://podminky.urs.cz/item/CS_URS_2025_02/565175101</t>
  </si>
  <si>
    <t>572404111</t>
  </si>
  <si>
    <t>Posyp živičného podkladu nebo krytu drobným kamenivem v množství do 5 kg/m2</t>
  </si>
  <si>
    <t>-91273453</t>
  </si>
  <si>
    <t>Posyp živičného podkladu nebo krytu kamenivem drobným těženým nebo drceným bez zhutnění, v množství do 5 kg/m2</t>
  </si>
  <si>
    <t>https://podminky.urs.cz/item/CS_URS_2025_02/572404111</t>
  </si>
  <si>
    <t>573191111</t>
  </si>
  <si>
    <t>Postřik infiltrační kationaktivní emulzí v množství 1 kg/m2</t>
  </si>
  <si>
    <t>1546256207</t>
  </si>
  <si>
    <t>Postřik infiltrační kationaktivní emulzí v množství 1,00 kg/m2</t>
  </si>
  <si>
    <t>https://podminky.urs.cz/item/CS_URS_2025_02/573191111</t>
  </si>
  <si>
    <t>578132113</t>
  </si>
  <si>
    <t>Litý asfalt MA 8 (LAJ) tl 30 mm š do 3 m z nemodifikovaného asfaltu</t>
  </si>
  <si>
    <t>1856219264</t>
  </si>
  <si>
    <t>Litý asfalt MA 8 (LAJ) s rozprostřením z nemodifikovaného asfaltu v pruhu šířky do 3 m tl. 30 mm</t>
  </si>
  <si>
    <t>https://podminky.urs.cz/item/CS_URS_2025_02/578132113</t>
  </si>
  <si>
    <t>1345488303</t>
  </si>
  <si>
    <t>- lokální vysprávka parkoviště za hotelem Voroněž 2</t>
  </si>
  <si>
    <t>- plocha parkoviště 3 000 m2</t>
  </si>
  <si>
    <t>- vysprávka 10%</t>
  </si>
  <si>
    <t>3000*0,1</t>
  </si>
  <si>
    <t>596211110</t>
  </si>
  <si>
    <t>Kladení zámkové dlažby komunikací pro pěší ručně tl 60 mm skupiny A pl do 50 m2</t>
  </si>
  <si>
    <t>-862830385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</si>
  <si>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</si>
  <si>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https://podminky.urs.cz/item/CS_URS_2025_02/596211110</t>
  </si>
  <si>
    <t>59245015</t>
  </si>
  <si>
    <t>dlažba zámková betonová tvaru I 200x165mm tl 60mm přírodní</t>
  </si>
  <si>
    <t>-766666348</t>
  </si>
  <si>
    <t>- využití stávající dlažby 80%</t>
  </si>
  <si>
    <t>(7*0,35)*0,2</t>
  </si>
  <si>
    <t>0,49*1,03 'Přepočtené koeficientem množství</t>
  </si>
  <si>
    <t>Ostatní konstrukce a práce, bourání</t>
  </si>
  <si>
    <t>919735111</t>
  </si>
  <si>
    <t>Řezání stávajícího živičného krytu hl do 50 mm</t>
  </si>
  <si>
    <t>1619050715</t>
  </si>
  <si>
    <t>Řezání stávajícího živičného krytu nebo podkladu hloubky do 50 mm</t>
  </si>
  <si>
    <t>https://podminky.urs.cz/item/CS_URS_2025_02/919735111</t>
  </si>
  <si>
    <t>- chodník z litého asfaltu:</t>
  </si>
  <si>
    <t>2*4+2*2,5+2*6+4*0,35</t>
  </si>
  <si>
    <t>979054451</t>
  </si>
  <si>
    <t>Očištění vybouraných zámkových dlaždic s původním spárováním z kameniva těženého</t>
  </si>
  <si>
    <t>-1359334546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</si>
  <si>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</si>
  <si>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https://podminky.urs.cz/item/CS_URS_2025_02/979054451</t>
  </si>
  <si>
    <t>997</t>
  </si>
  <si>
    <t>Přesun sutě</t>
  </si>
  <si>
    <t>997221561</t>
  </si>
  <si>
    <t>Vodorovná doprava suti z kusových materiálů do 1 km</t>
  </si>
  <si>
    <t>t</t>
  </si>
  <si>
    <t>-1614896490</t>
  </si>
  <si>
    <t>Vodorovná doprava suti bez naložení, ale se složením a s hrubým urovnáním z kusových materiálů, na vzdálenost do 1 km</t>
  </si>
  <si>
    <t>https://podminky.urs.cz/item/CS_URS_2025_02/997221561</t>
  </si>
  <si>
    <t>- šedá zámk. dlažba:</t>
  </si>
  <si>
    <t>(2,45*0,06*2,5)</t>
  </si>
  <si>
    <t>- litý asfalt:</t>
  </si>
  <si>
    <t>(6,65*0,15*2,62)</t>
  </si>
  <si>
    <t>997221611</t>
  </si>
  <si>
    <t>Nakládání suti na dopravní prostředky pro vodorovnou dopravu</t>
  </si>
  <si>
    <t>1927834934</t>
  </si>
  <si>
    <t>Nakládání na dopravní prostředky pro vodorovnou dopravu suti</t>
  </si>
  <si>
    <t>https://podminky.urs.cz/item/CS_URS_2025_02/997221611</t>
  </si>
  <si>
    <t>997221875</t>
  </si>
  <si>
    <t>Poplatek za uložení na recyklační skládce (skládkovné) stavebního odpadu asfaltového bez obsahu dehtu zatříděného do Katalogu odpadů pod kódem 17 03 02</t>
  </si>
  <si>
    <t>-492383547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</si>
  <si>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</si>
  <si>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</si>
  <si>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998</t>
  </si>
  <si>
    <t>Přesun hmot</t>
  </si>
  <si>
    <t>998223011</t>
  </si>
  <si>
    <t>Přesun hmot pro pozemní komunikace s krytem dlážděným</t>
  </si>
  <si>
    <t>-287030761</t>
  </si>
  <si>
    <t>Přesun hmot pro pozemní komunikace s krytem dlážděným dopravní vzdálenost do 200 m jakékoliv délky objektu</t>
  </si>
  <si>
    <t>https://podminky.urs.cz/item/CS_URS_2025_02/998223011</t>
  </si>
  <si>
    <t>- automatický výpočet</t>
  </si>
  <si>
    <t>0,916</t>
  </si>
  <si>
    <t>- přesun dlažby</t>
  </si>
  <si>
    <t>0,368</t>
  </si>
  <si>
    <t>- odvoz suti</t>
  </si>
  <si>
    <t>2,613</t>
  </si>
  <si>
    <t>-2023807607</t>
  </si>
  <si>
    <t>1202368498</t>
  </si>
  <si>
    <t>-1770277454</t>
  </si>
  <si>
    <t>824646766</t>
  </si>
  <si>
    <t>-1511267883</t>
  </si>
  <si>
    <t>1553680345</t>
  </si>
  <si>
    <t>SO 411.4 - Kamerový dohled</t>
  </si>
  <si>
    <t>220731022</t>
  </si>
  <si>
    <t>Montáž kamery v krytu</t>
  </si>
  <si>
    <t>449200949</t>
  </si>
  <si>
    <t>Montáž kamery v krytu včetně posazení na konzoli, přišroubování, připojení sítě 220 V, zapojení ovládacího konektoru, mechanického nastavení, utěsnění šroubů, přívodů, úpravy a zaizolování na konzolu nebo stativ</t>
  </si>
  <si>
    <t>https://podminky.urs.cz/item/CS_URS_2025_02/220731022</t>
  </si>
  <si>
    <t>- montáž přehledové kamery K3.2:</t>
  </si>
  <si>
    <t>406100005-R</t>
  </si>
  <si>
    <t>Pevná kamera 1/2,8“ Full HD kamera 1920x1080, den/noc, venkovní kryt s vyhříváním, podle specifikace</t>
  </si>
  <si>
    <t>-1098561274</t>
  </si>
  <si>
    <t>- dodávka přehledové kamery K3.2:</t>
  </si>
  <si>
    <t>220731042</t>
  </si>
  <si>
    <t>Nastavení kamery otočné a pevné v krytu</t>
  </si>
  <si>
    <t>-1021809654</t>
  </si>
  <si>
    <t>Nastavení kamery s připojením do sítě a připojení koax. kabelu,připojení zkušebního monitoru,rozmontování kamery,připevnění objektivu,mechanického nastavení,elektrického nastavení dílů, proudu, geometrie,odpojení zkušebního monitoru a zapojení kamery otočné a pevné v krytu</t>
  </si>
  <si>
    <t>https://podminky.urs.cz/item/CS_URS_2025_02/220731042</t>
  </si>
  <si>
    <t>v.č. B - Souhrnná technická zpráva</t>
  </si>
  <si>
    <t>- přehledová kamera K3.2:</t>
  </si>
  <si>
    <t>220731051</t>
  </si>
  <si>
    <t>Provedení kamerové zkoušky s montáží</t>
  </si>
  <si>
    <t>676901267</t>
  </si>
  <si>
    <t>Provedení kamerové zkoušky s montáží a kontrolou</t>
  </si>
  <si>
    <t>https://podminky.urs.cz/item/CS_URS_2025_02/220731051</t>
  </si>
  <si>
    <t>220450008-R</t>
  </si>
  <si>
    <t>Programování a servisní konfigurace kamery a videocentrály, konfigurace síťového záznamu</t>
  </si>
  <si>
    <t xml:space="preserve">Cena  pro projekt</t>
  </si>
  <si>
    <t>12170701</t>
  </si>
  <si>
    <t>kompletace kamerového bodu</t>
  </si>
  <si>
    <t>SO 411.5 - Svislé a vodorovné dopravní značení</t>
  </si>
  <si>
    <t>914111111</t>
  </si>
  <si>
    <t>Montáž svislé dopravní značky do velikosti 1 m2 objímkami na sloupek nebo konzolu</t>
  </si>
  <si>
    <t>-925130236</t>
  </si>
  <si>
    <t>Montáž svislé dopravní značky základní velikosti do 1 m2 objímkami na sloupky nebo konzoly</t>
  </si>
  <si>
    <t>https://podminky.urs.cz/item/CS_URS_2025_02/914111111</t>
  </si>
  <si>
    <t>SO411 - v.č. C.4</t>
  </si>
  <si>
    <t>- montáž značky na sloupek svislého dopravního značení:</t>
  </si>
  <si>
    <t>40445647</t>
  </si>
  <si>
    <t>dodatkové tabulky E1, E2a,b , E6, E9, E10 E12c, E17 500x500mm</t>
  </si>
  <si>
    <t>945585027</t>
  </si>
  <si>
    <t>40445650</t>
  </si>
  <si>
    <t>dodatkové tabulky E7, E12, E13 500x300mm</t>
  </si>
  <si>
    <t>96028476</t>
  </si>
  <si>
    <t>40445619</t>
  </si>
  <si>
    <t>zákazové, příkazové dopravní značky B1-B34, C1-15 500mm</t>
  </si>
  <si>
    <t>-474175371</t>
  </si>
  <si>
    <t>40445625</t>
  </si>
  <si>
    <t>informativní značky provozní IP8, IP9, IP11-IP13 500x700mm</t>
  </si>
  <si>
    <t>-1552489485</t>
  </si>
  <si>
    <t>914511111</t>
  </si>
  <si>
    <t>Montáž sloupku dopravních značek délky do 3,5 m s betonovým základem</t>
  </si>
  <si>
    <t>-1413352769</t>
  </si>
  <si>
    <t>Montáž sloupku dopravních značek délky do 3,5 m do betonového základu</t>
  </si>
  <si>
    <t>https://podminky.urs.cz/item/CS_URS_2025_02/914511111</t>
  </si>
  <si>
    <t>- montáž sloupků svislých dopravních značek:</t>
  </si>
  <si>
    <t>40445225</t>
  </si>
  <si>
    <t>sloupek pro dopravní značku Zn D 60mm v 3,5m</t>
  </si>
  <si>
    <t>1167779280</t>
  </si>
  <si>
    <t>915211111</t>
  </si>
  <si>
    <t>Vodorovné dopravní značení dělící čáry souvislé š 125 mm bílý plast</t>
  </si>
  <si>
    <t>-1160463792</t>
  </si>
  <si>
    <t>Vodorovné dopravní značení stříkaným plastem dělící čára šířky 125 mm souvislá bílá základní</t>
  </si>
  <si>
    <t>https://podminky.urs.cz/item/CS_URS_2025_02/915211111</t>
  </si>
  <si>
    <t xml:space="preserve">- montáž nového vodorovného značení: </t>
  </si>
  <si>
    <t>18*6,5+54+8,5</t>
  </si>
  <si>
    <t>73,5+23</t>
  </si>
  <si>
    <t>20+24*5+2*9+3,5</t>
  </si>
  <si>
    <t>13*5+3,5+7,5+22+5*4,9+13+4+3,5+4+14,5+3+6</t>
  </si>
  <si>
    <t>8,5+4*5+22,5+16,5+4+2,5+3*3+2*5,5+13*4,5+7+12</t>
  </si>
  <si>
    <t>4,5+29,5+2+13+6+17,5+8+2*6</t>
  </si>
  <si>
    <t>915221111</t>
  </si>
  <si>
    <t>Vodorovné dopravní značení vodící čáry souvislé š 250 mm bílý plast</t>
  </si>
  <si>
    <t>-763407020</t>
  </si>
  <si>
    <t>Vodorovné dopravní značení stříkaným plastem vodící čára bílá šířky 250 mm souvislá základní</t>
  </si>
  <si>
    <t>https://podminky.urs.cz/item/CS_URS_2025_02/915221111</t>
  </si>
  <si>
    <t>3+5+2,5+4*0,7+0,5+1,3+2+3,1+4+3+0,7</t>
  </si>
  <si>
    <t>1+1+1,2+1+1+1,4+1,2+0,9</t>
  </si>
  <si>
    <t>0,9+2,3+3,6+4,9+1,2+3*2,4+1,9+1,6</t>
  </si>
  <si>
    <t>1+1,5+2+2,2+1,3+2,6+3,1+2,6+2,4+1,2</t>
  </si>
  <si>
    <t>1,4+3,7+4,7+4,4+2,8+1,4+1,4+2,1+3,1+2</t>
  </si>
  <si>
    <t>0,8+1,8+2,3+1,8+1,4+1+0,8*5+0,9*2+1*4+1,2</t>
  </si>
  <si>
    <t>0,4+0,5+0,7*3+3,5+1,4</t>
  </si>
  <si>
    <t>0,9+1+1,2+1,4+1,6+1,4+2+2,7+2,5</t>
  </si>
  <si>
    <t>915231111</t>
  </si>
  <si>
    <t>Vodorovné dopravní značení přechody pro chodce, šipky, symboly bílý plast</t>
  </si>
  <si>
    <t>-2115282062</t>
  </si>
  <si>
    <t>Vodorovné dopravní značení stříkaným plastem přechody pro chodce, šipky, symboly nápisy bílé základní</t>
  </si>
  <si>
    <t>https://podminky.urs.cz/item/CS_URS_2025_02/915231111</t>
  </si>
  <si>
    <t>0,5*10</t>
  </si>
  <si>
    <t>915611111</t>
  </si>
  <si>
    <t>Předznačení vodorovného liniového značení</t>
  </si>
  <si>
    <t>1433154710</t>
  </si>
  <si>
    <t>Předznačení pro vodorovné značení stříkané barvou nebo prováděné z nátěrových hmot liniové dělicí čáry, vodicí proužky</t>
  </si>
  <si>
    <t>https://podminky.urs.cz/item/CS_URS_2025_02/915611111</t>
  </si>
  <si>
    <t>892+149,8</t>
  </si>
  <si>
    <t>915621111</t>
  </si>
  <si>
    <t>Předznačení vodorovného plošného značení</t>
  </si>
  <si>
    <t>-1700532858</t>
  </si>
  <si>
    <t>Předznačení pro vodorovné značení stříkané barvou nebo prováděné z nátěrových hmot plošné šipky, symboly, nápisy</t>
  </si>
  <si>
    <t>https://podminky.urs.cz/item/CS_URS_2025_02/915621111</t>
  </si>
  <si>
    <t>966006211</t>
  </si>
  <si>
    <t>Odstranění svislých dopravních značek ze sloupů, sloupků nebo konzol</t>
  </si>
  <si>
    <t>1705195113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</si>
  <si>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</si>
  <si>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https://podminky.urs.cz/item/CS_URS_2025_02/966006211</t>
  </si>
  <si>
    <t>- demontáž značky ze sloupku svislého dopravního značení:</t>
  </si>
  <si>
    <t>SO 412 - Závorový systém BVV 4. brána</t>
  </si>
  <si>
    <t>SO 412.1 - Výkopové práce</t>
  </si>
  <si>
    <t>893630735</t>
  </si>
  <si>
    <t>SO412 - v.č. C.3.2</t>
  </si>
  <si>
    <t>- výkop startovacích a cílových jam protlaků:</t>
  </si>
  <si>
    <t>(1,5*2*1,5)*3</t>
  </si>
  <si>
    <t>-1449775307</t>
  </si>
  <si>
    <t>888964086</t>
  </si>
  <si>
    <t>(119+257+300)*0,001</t>
  </si>
  <si>
    <t>561974815</t>
  </si>
  <si>
    <t>(119+257+300)*0,001*10</t>
  </si>
  <si>
    <t>1546667777</t>
  </si>
  <si>
    <t>- výkop pro základ PT1, PT2:</t>
  </si>
  <si>
    <t>(1,5*0,8*1)*2</t>
  </si>
  <si>
    <t>- výkop pro základ RT1, RT2:</t>
  </si>
  <si>
    <t>78355441</t>
  </si>
  <si>
    <t xml:space="preserve">- výkop 35 x 60 ručně - odměřeno v AutoCadu:   </t>
  </si>
  <si>
    <t>38,5+8,5+15,5+3+12+4,5+4+4,5+33+136+26+7,5+300</t>
  </si>
  <si>
    <t>-669380842</t>
  </si>
  <si>
    <t xml:space="preserve">- výkop 50 x 120 ručně - odměřeno v AutoCadu:   </t>
  </si>
  <si>
    <t>7,5+12+12+5,5+12,5+6,5</t>
  </si>
  <si>
    <t>-40285587</t>
  </si>
  <si>
    <t xml:space="preserve">- přebytečná zemina z výkopu 35 x 60 - odměřeno v AutoCadu:   </t>
  </si>
  <si>
    <t>593*0,35*0,2</t>
  </si>
  <si>
    <t xml:space="preserve">- přebytečná zemina z výkopu 50 x 120 - odměřeno v AutoCadu:   </t>
  </si>
  <si>
    <t>56*0,5*0,2</t>
  </si>
  <si>
    <t>626270058</t>
  </si>
  <si>
    <t>Za dalších 9 km.</t>
  </si>
  <si>
    <t>593*0,35*0,2*9</t>
  </si>
  <si>
    <t>56*0,5*0,2*9</t>
  </si>
  <si>
    <t>-214217570</t>
  </si>
  <si>
    <t>1686625281</t>
  </si>
  <si>
    <t>-810049708</t>
  </si>
  <si>
    <t>- nový protlak. Odměřeno v AutoCadu:</t>
  </si>
  <si>
    <t>2*(16+11)</t>
  </si>
  <si>
    <t>-1772261589</t>
  </si>
  <si>
    <t>-1743661803</t>
  </si>
  <si>
    <t>- betonový základ PT1, PT2:</t>
  </si>
  <si>
    <t xml:space="preserve">- betonový základ  RT1, RT2:</t>
  </si>
  <si>
    <t>-1926676668</t>
  </si>
  <si>
    <t>- bednění základů rozvaděčů RT1, RT2:</t>
  </si>
  <si>
    <t>(2*(1,5*1)+2*(0,8*1))*2</t>
  </si>
  <si>
    <t>- bednění základů platebních automatů PT1, PT2:</t>
  </si>
  <si>
    <t>-1752634250</t>
  </si>
  <si>
    <t>-337155379</t>
  </si>
  <si>
    <t>-222693429</t>
  </si>
  <si>
    <t>-1660098332</t>
  </si>
  <si>
    <t>27+2*50,5+14+20,5</t>
  </si>
  <si>
    <t>50+2*20+20+2*80+13,5+26+46,5</t>
  </si>
  <si>
    <t>-518606334</t>
  </si>
  <si>
    <t>-772384434</t>
  </si>
  <si>
    <t>(7,5+12+12+5,5+12,5+6,5)*2</t>
  </si>
  <si>
    <t>1959026761</t>
  </si>
  <si>
    <t>73213559</t>
  </si>
  <si>
    <t>25,5+10+7,5+15,5+3+12+4,5</t>
  </si>
  <si>
    <t>33+4,5+4+111+51,5+7,5+300</t>
  </si>
  <si>
    <t>-1169010121</t>
  </si>
  <si>
    <t>Kč</t>
  </si>
  <si>
    <t>-1023207095</t>
  </si>
  <si>
    <t>1059511920</t>
  </si>
  <si>
    <t>Ochrana stávajících inženýrských sítí na staveništi</t>
  </si>
  <si>
    <t>-1712586658</t>
  </si>
  <si>
    <t>957480927</t>
  </si>
  <si>
    <t>732695116</t>
  </si>
  <si>
    <t>1538194791</t>
  </si>
  <si>
    <t>-8767559</t>
  </si>
  <si>
    <t>-1910099287</t>
  </si>
  <si>
    <t>SO 412.2 - Technologie závorového systému</t>
  </si>
  <si>
    <t>1304417882</t>
  </si>
  <si>
    <t>119+257</t>
  </si>
  <si>
    <t>1002266642</t>
  </si>
  <si>
    <t>376*0,4</t>
  </si>
  <si>
    <t>1810233654</t>
  </si>
  <si>
    <t>5+18</t>
  </si>
  <si>
    <t>1276038819</t>
  </si>
  <si>
    <t>(5+18)*1,05</t>
  </si>
  <si>
    <t>125296024</t>
  </si>
  <si>
    <t>26+23+35+18+70+38+47+32+30</t>
  </si>
  <si>
    <t>-1699806969</t>
  </si>
  <si>
    <t>(26+23+35+18+70+38+47+32+30)*1,05</t>
  </si>
  <si>
    <t>334,95*1,15 'Přepočtené koeficientem množství</t>
  </si>
  <si>
    <t>65708317</t>
  </si>
  <si>
    <t>- montáž kabelu CYKY-J 4x6. Odměřeno v AutoCadu:</t>
  </si>
  <si>
    <t>55</t>
  </si>
  <si>
    <t>34111072</t>
  </si>
  <si>
    <t>kabel instalační jádro Cu plné izolace PVC plášť PVC 450/750V (CYKY) 4x6mm2</t>
  </si>
  <si>
    <t>406331920</t>
  </si>
  <si>
    <t>55*1,05</t>
  </si>
  <si>
    <t>57,75*1,15 'Přepočtené koeficientem množství</t>
  </si>
  <si>
    <t>-146600079</t>
  </si>
  <si>
    <t>112</t>
  </si>
  <si>
    <t>-1219963414</t>
  </si>
  <si>
    <t>112*1,05</t>
  </si>
  <si>
    <t>117,6*1,15 'Přepočtené koeficientem množství</t>
  </si>
  <si>
    <t>175660673</t>
  </si>
  <si>
    <t>- dodávka skříní podružných rozvaděčů RT1, RT2:</t>
  </si>
  <si>
    <t>1304247155</t>
  </si>
  <si>
    <t>-940749088</t>
  </si>
  <si>
    <t>- dodávka soklů skříní podružných rozvaděčů RT1, RT2:</t>
  </si>
  <si>
    <t>-1142016864</t>
  </si>
  <si>
    <t>- elektroinstalační materiál v RT1, RT2:</t>
  </si>
  <si>
    <t>556032483</t>
  </si>
  <si>
    <t>70+35+25+60+65</t>
  </si>
  <si>
    <t>10+25+30+75+80+85</t>
  </si>
  <si>
    <t>-1027349149</t>
  </si>
  <si>
    <t>(70+35+25+60+65)*1,05</t>
  </si>
  <si>
    <t>(10+25+30+75+80+85)*1,05</t>
  </si>
  <si>
    <t>732037458</t>
  </si>
  <si>
    <t>- kontektory na kabelech FTP 6a</t>
  </si>
  <si>
    <t>6*2+7*2</t>
  </si>
  <si>
    <t>-256674401</t>
  </si>
  <si>
    <t>- montáž switche do RMS2, RT1, RT2:</t>
  </si>
  <si>
    <t>Switch pro 8 portů</t>
  </si>
  <si>
    <t>110500017</t>
  </si>
  <si>
    <t>693860232</t>
  </si>
  <si>
    <t>-4553790</t>
  </si>
  <si>
    <t>601634631</t>
  </si>
  <si>
    <t>- drobná kabeláž</t>
  </si>
  <si>
    <t>406144202</t>
  </si>
  <si>
    <t>Parkovací systém parkoviště pro automobily 2</t>
  </si>
  <si>
    <t>-232578210</t>
  </si>
  <si>
    <t xml:space="preserve">Dodávka pakovacího systému pro automobily </t>
  </si>
  <si>
    <t>- rozšíření základního SW jádra o možnost připojení dalšího jednoho zařízení</t>
  </si>
  <si>
    <t>- základní set vjezdového parkovacího terminálu</t>
  </si>
  <si>
    <t xml:space="preserve">- automatická pokladna </t>
  </si>
  <si>
    <t>406144203</t>
  </si>
  <si>
    <t>Parkovací systém parkoviště pro autobusy</t>
  </si>
  <si>
    <t>-295980016</t>
  </si>
  <si>
    <t xml:space="preserve">Dodávka parkovacího systému parkoviště pro autobusy </t>
  </si>
  <si>
    <t>- podstavec výšky 1000 mm</t>
  </si>
  <si>
    <t>635608048</t>
  </si>
  <si>
    <t>702674407</t>
  </si>
  <si>
    <t>-1450465450</t>
  </si>
  <si>
    <t>-1556426339</t>
  </si>
  <si>
    <t>SO 412.3 - Kamerový dohled</t>
  </si>
  <si>
    <t>1245381313</t>
  </si>
  <si>
    <t>- montáž otočných kamer K1.1, K2.1, K3.1:</t>
  </si>
  <si>
    <t>406100003</t>
  </si>
  <si>
    <t xml:space="preserve">Otočná kamera 1/2,9“ Full HD kamera (1080p), den/noc, venkovní kryt s vyhříváním, 30x zoom </t>
  </si>
  <si>
    <t>9646595</t>
  </si>
  <si>
    <t>- dodávka otočných kamer K1.1, K2.1, K3.1:</t>
  </si>
  <si>
    <t>516186395</t>
  </si>
  <si>
    <t>- přehledová kamera K1.1, K2.1, K3.1:</t>
  </si>
  <si>
    <t>159955326</t>
  </si>
  <si>
    <t>-1936702493</t>
  </si>
  <si>
    <t>OST - Centrální vzdálený dohledový systém</t>
  </si>
  <si>
    <t xml:space="preserve">    40-M - Montáž stroj.zař.stav.hmot, keramiky</t>
  </si>
  <si>
    <t>40-M</t>
  </si>
  <si>
    <t>Montáž stroj.zař.stav.hmot, keramiky</t>
  </si>
  <si>
    <t>406100010-R</t>
  </si>
  <si>
    <t>Vzdálený dohledový systém, přístup na WEB rozhraní</t>
  </si>
  <si>
    <t>měsíc</t>
  </si>
  <si>
    <t>-252460274</t>
  </si>
  <si>
    <t xml:space="preserve">Cena je uvedena za jeden měsíc připojení. </t>
  </si>
  <si>
    <t>- dohled nad parkovišti</t>
  </si>
  <si>
    <t>- základní správu karet a vlastníků</t>
  </si>
  <si>
    <t>- základní balíček funkcí</t>
  </si>
  <si>
    <t>- přístup pro 5 uživatelů</t>
  </si>
  <si>
    <t>406100011-R</t>
  </si>
  <si>
    <t>Připojení parkoviště k systému pro centrální dohled, správu a servis sítě parkovišť</t>
  </si>
  <si>
    <t>kus/měsíc</t>
  </si>
  <si>
    <t>-1863625897</t>
  </si>
  <si>
    <t>Cena je uvedena za jednu jednotku a jeden měsíc připojení.</t>
  </si>
  <si>
    <t>Připojení parkovacího systému k systému pro centrální dohled, správu a servis sítě parkovišť</t>
  </si>
  <si>
    <t>406100012-R</t>
  </si>
  <si>
    <t>Připojení IP kamer</t>
  </si>
  <si>
    <t>-710861358</t>
  </si>
  <si>
    <t>- připojení IP kamer parkovacího systému</t>
  </si>
  <si>
    <t>- zobrazení živého přenosu v PMC (licence pro 1x IP kameru)</t>
  </si>
  <si>
    <t>406100013-R</t>
  </si>
  <si>
    <t>Připojení VoIP interkomů</t>
  </si>
  <si>
    <t>788802835</t>
  </si>
  <si>
    <t>- připojení VoIP interkomů parkovacího systému k PMC</t>
  </si>
  <si>
    <t>- možnost vzdálené hlasové komunikace s uživately parkoviště</t>
  </si>
  <si>
    <t>- licence pro 1x VoIP zařízení</t>
  </si>
  <si>
    <t>406100014-R</t>
  </si>
  <si>
    <t>Globální reporting</t>
  </si>
  <si>
    <t>-1160217225</t>
  </si>
  <si>
    <t xml:space="preserve">Modul reportů, obsahuje sadu globálních reportů. </t>
  </si>
  <si>
    <t>Licence pro jednoho uživatele.</t>
  </si>
  <si>
    <t>406100015-R</t>
  </si>
  <si>
    <t>Servisní smlouva</t>
  </si>
  <si>
    <t>838936781</t>
  </si>
  <si>
    <t>Pravidelné servisní prohlídky po dobu záruky (2 roky) 2x ročně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</si>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</sst>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13131" TargetMode="External" /><Relationship Id="rId2" Type="http://schemas.openxmlformats.org/officeDocument/2006/relationships/hyperlink" Target="https://podminky.urs.cz/item/CS_URS_2025_02/161111502" TargetMode="External" /><Relationship Id="rId3" Type="http://schemas.openxmlformats.org/officeDocument/2006/relationships/hyperlink" Target="https://podminky.urs.cz/item/CS_URS_2025_02/210220452" TargetMode="External" /><Relationship Id="rId4" Type="http://schemas.openxmlformats.org/officeDocument/2006/relationships/hyperlink" Target="https://podminky.urs.cz/item/CS_URS_2025_02/210812033" TargetMode="External" /><Relationship Id="rId5" Type="http://schemas.openxmlformats.org/officeDocument/2006/relationships/hyperlink" Target="https://podminky.urs.cz/item/CS_URS_2025_02/210812035" TargetMode="External" /><Relationship Id="rId6" Type="http://schemas.openxmlformats.org/officeDocument/2006/relationships/hyperlink" Target="https://podminky.urs.cz/item/CS_URS_2025_02/210812037" TargetMode="External" /><Relationship Id="rId7" Type="http://schemas.openxmlformats.org/officeDocument/2006/relationships/hyperlink" Target="https://podminky.urs.cz/item/CS_URS_2025_02/460010024" TargetMode="External" /><Relationship Id="rId8" Type="http://schemas.openxmlformats.org/officeDocument/2006/relationships/hyperlink" Target="https://podminky.urs.cz/item/CS_URS_2025_02/460010025" TargetMode="External" /><Relationship Id="rId9" Type="http://schemas.openxmlformats.org/officeDocument/2006/relationships/hyperlink" Target="https://podminky.urs.cz/item/CS_URS_2025_02/460131113" TargetMode="External" /><Relationship Id="rId10" Type="http://schemas.openxmlformats.org/officeDocument/2006/relationships/hyperlink" Target="https://podminky.urs.cz/item/CS_URS_2025_02/220182029" TargetMode="External" /><Relationship Id="rId11" Type="http://schemas.openxmlformats.org/officeDocument/2006/relationships/hyperlink" Target="https://podminky.urs.cz/item/CS_URS_2025_02/220182205" TargetMode="External" /><Relationship Id="rId12" Type="http://schemas.openxmlformats.org/officeDocument/2006/relationships/hyperlink" Target="https://podminky.urs.cz/item/CS_URS_2025_02/460161152" TargetMode="External" /><Relationship Id="rId13" Type="http://schemas.openxmlformats.org/officeDocument/2006/relationships/hyperlink" Target="https://podminky.urs.cz/item/CS_URS_2025_02/460161312" TargetMode="External" /><Relationship Id="rId14" Type="http://schemas.openxmlformats.org/officeDocument/2006/relationships/hyperlink" Target="https://podminky.urs.cz/item/CS_URS_2025_02/460341113" TargetMode="External" /><Relationship Id="rId15" Type="http://schemas.openxmlformats.org/officeDocument/2006/relationships/hyperlink" Target="https://podminky.urs.cz/item/CS_URS_2025_02/460341121" TargetMode="External" /><Relationship Id="rId16" Type="http://schemas.openxmlformats.org/officeDocument/2006/relationships/hyperlink" Target="https://podminky.urs.cz/item/CS_URS_2025_02/460431162" TargetMode="External" /><Relationship Id="rId17" Type="http://schemas.openxmlformats.org/officeDocument/2006/relationships/hyperlink" Target="https://podminky.urs.cz/item/CS_URS_2025_02/460431332" TargetMode="External" /><Relationship Id="rId18" Type="http://schemas.openxmlformats.org/officeDocument/2006/relationships/hyperlink" Target="https://podminky.urs.cz/item/CS_URS_2025_02/460631214" TargetMode="External" /><Relationship Id="rId19" Type="http://schemas.openxmlformats.org/officeDocument/2006/relationships/hyperlink" Target="https://podminky.urs.cz/item/CS_URS_2025_02/460641113" TargetMode="External" /><Relationship Id="rId20" Type="http://schemas.openxmlformats.org/officeDocument/2006/relationships/hyperlink" Target="https://podminky.urs.cz/item/CS_URS_2025_02/460641411" TargetMode="External" /><Relationship Id="rId21" Type="http://schemas.openxmlformats.org/officeDocument/2006/relationships/hyperlink" Target="https://podminky.urs.cz/item/CS_URS_2025_02/460641412" TargetMode="External" /><Relationship Id="rId22" Type="http://schemas.openxmlformats.org/officeDocument/2006/relationships/hyperlink" Target="https://podminky.urs.cz/item/CS_URS_2025_02/460661512" TargetMode="External" /><Relationship Id="rId23" Type="http://schemas.openxmlformats.org/officeDocument/2006/relationships/hyperlink" Target="https://podminky.urs.cz/item/CS_URS_2025_02/220182039" TargetMode="External" /><Relationship Id="rId24" Type="http://schemas.openxmlformats.org/officeDocument/2006/relationships/hyperlink" Target="https://podminky.urs.cz/item/CS_URS_2025_02/220182034" TargetMode="External" /><Relationship Id="rId25" Type="http://schemas.openxmlformats.org/officeDocument/2006/relationships/hyperlink" Target="https://podminky.urs.cz/item/CS_URS_2025_02/220182027" TargetMode="External" /><Relationship Id="rId26" Type="http://schemas.openxmlformats.org/officeDocument/2006/relationships/hyperlink" Target="https://podminky.urs.cz/item/CS_URS_2025_02/220182023" TargetMode="External" /><Relationship Id="rId27" Type="http://schemas.openxmlformats.org/officeDocument/2006/relationships/hyperlink" Target="https://podminky.urs.cz/item/CS_URS_2025_02/220182025" TargetMode="External" /><Relationship Id="rId28" Type="http://schemas.openxmlformats.org/officeDocument/2006/relationships/hyperlink" Target="https://podminky.urs.cz/item/CS_URS_2025_02/460742113" TargetMode="External" /><Relationship Id="rId29" Type="http://schemas.openxmlformats.org/officeDocument/2006/relationships/hyperlink" Target="https://podminky.urs.cz/item/CS_URS_2025_02/460742112" TargetMode="External" /><Relationship Id="rId30" Type="http://schemas.openxmlformats.org/officeDocument/2006/relationships/hyperlink" Target="https://podminky.urs.cz/item/CS_URS_2025_02/075002000" TargetMode="External" /><Relationship Id="rId31" Type="http://schemas.openxmlformats.org/officeDocument/2006/relationships/hyperlink" Target="https://podminky.urs.cz/item/CS_URS_2025_02/012303000" TargetMode="External" /><Relationship Id="rId32" Type="http://schemas.openxmlformats.org/officeDocument/2006/relationships/hyperlink" Target="https://podminky.urs.cz/item/CS_URS_2025_02/032002000" TargetMode="External" /><Relationship Id="rId33" Type="http://schemas.openxmlformats.org/officeDocument/2006/relationships/hyperlink" Target="https://podminky.urs.cz/item/CS_URS_2025_02/034203000" TargetMode="External" /><Relationship Id="rId34" Type="http://schemas.openxmlformats.org/officeDocument/2006/relationships/hyperlink" Target="https://podminky.urs.cz/item/CS_URS_2025_02/034503000" TargetMode="External" /><Relationship Id="rId35" Type="http://schemas.openxmlformats.org/officeDocument/2006/relationships/hyperlink" Target="https://podminky.urs.cz/item/CS_URS_2025_02/072002000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10100004" TargetMode="External" /><Relationship Id="rId2" Type="http://schemas.openxmlformats.org/officeDocument/2006/relationships/hyperlink" Target="https://podminky.urs.cz/item/CS_URS_2025_02/210101155" TargetMode="External" /><Relationship Id="rId3" Type="http://schemas.openxmlformats.org/officeDocument/2006/relationships/hyperlink" Target="https://podminky.urs.cz/item/CS_URS_2025_02/210812011" TargetMode="External" /><Relationship Id="rId4" Type="http://schemas.openxmlformats.org/officeDocument/2006/relationships/hyperlink" Target="https://podminky.urs.cz/item/CS_URS_2025_02/210812011" TargetMode="External" /><Relationship Id="rId5" Type="http://schemas.openxmlformats.org/officeDocument/2006/relationships/hyperlink" Target="https://podminky.urs.cz/item/CS_URS_2025_02/220110192" TargetMode="External" /><Relationship Id="rId6" Type="http://schemas.openxmlformats.org/officeDocument/2006/relationships/hyperlink" Target="https://podminky.urs.cz/item/CS_URS_2025_02/220450002" TargetMode="External" /><Relationship Id="rId7" Type="http://schemas.openxmlformats.org/officeDocument/2006/relationships/hyperlink" Target="https://podminky.urs.cz/item/CS_URS_2025_02/220960165" TargetMode="External" /><Relationship Id="rId8" Type="http://schemas.openxmlformats.org/officeDocument/2006/relationships/hyperlink" Target="https://podminky.urs.cz/item/CS_URS_2025_02/013203000" TargetMode="External" /><Relationship Id="rId9" Type="http://schemas.openxmlformats.org/officeDocument/2006/relationships/hyperlink" Target="https://podminky.urs.cz/item/CS_URS_2025_02/013254000" TargetMode="External" /><Relationship Id="rId10" Type="http://schemas.openxmlformats.org/officeDocument/2006/relationships/hyperlink" Target="https://podminky.urs.cz/item/CS_URS_2025_02/044002000" TargetMode="External" /><Relationship Id="rId11" Type="http://schemas.openxmlformats.org/officeDocument/2006/relationships/hyperlink" Target="https://podminky.urs.cz/item/CS_URS_2025_02/045303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23" TargetMode="External" /><Relationship Id="rId2" Type="http://schemas.openxmlformats.org/officeDocument/2006/relationships/hyperlink" Target="https://podminky.urs.cz/item/CS_URS_2025_02/113107141" TargetMode="External" /><Relationship Id="rId3" Type="http://schemas.openxmlformats.org/officeDocument/2006/relationships/hyperlink" Target="https://podminky.urs.cz/item/CS_URS_2025_02/121112003" TargetMode="External" /><Relationship Id="rId4" Type="http://schemas.openxmlformats.org/officeDocument/2006/relationships/hyperlink" Target="https://podminky.urs.cz/item/CS_URS_2025_02/122251102" TargetMode="External" /><Relationship Id="rId5" Type="http://schemas.openxmlformats.org/officeDocument/2006/relationships/hyperlink" Target="https://podminky.urs.cz/item/CS_URS_2021_01/122702119" TargetMode="External" /><Relationship Id="rId6" Type="http://schemas.openxmlformats.org/officeDocument/2006/relationships/hyperlink" Target="https://podminky.urs.cz/item/CS_URS_2025_02/162651112" TargetMode="External" /><Relationship Id="rId7" Type="http://schemas.openxmlformats.org/officeDocument/2006/relationships/hyperlink" Target="https://podminky.urs.cz/item/CS_URS_2025_02/181111111" TargetMode="External" /><Relationship Id="rId8" Type="http://schemas.openxmlformats.org/officeDocument/2006/relationships/hyperlink" Target="https://podminky.urs.cz/item/CS_URS_2025_02/181351003" TargetMode="External" /><Relationship Id="rId9" Type="http://schemas.openxmlformats.org/officeDocument/2006/relationships/hyperlink" Target="https://podminky.urs.cz/item/CS_URS_2025_02/181411141" TargetMode="External" /><Relationship Id="rId10" Type="http://schemas.openxmlformats.org/officeDocument/2006/relationships/hyperlink" Target="https://podminky.urs.cz/item/CS_URS_2025_02/181951112" TargetMode="External" /><Relationship Id="rId11" Type="http://schemas.openxmlformats.org/officeDocument/2006/relationships/hyperlink" Target="https://podminky.urs.cz/item/CS_URS_2025_02/183205111" TargetMode="External" /><Relationship Id="rId12" Type="http://schemas.openxmlformats.org/officeDocument/2006/relationships/hyperlink" Target="https://podminky.urs.cz/item/CS_URS_2025_02/183403114" TargetMode="External" /><Relationship Id="rId13" Type="http://schemas.openxmlformats.org/officeDocument/2006/relationships/hyperlink" Target="https://podminky.urs.cz/item/CS_URS_2025_02/183403153" TargetMode="External" /><Relationship Id="rId14" Type="http://schemas.openxmlformats.org/officeDocument/2006/relationships/hyperlink" Target="https://podminky.urs.cz/item/CS_URS_2025_02/185803111" TargetMode="External" /><Relationship Id="rId15" Type="http://schemas.openxmlformats.org/officeDocument/2006/relationships/hyperlink" Target="https://podminky.urs.cz/item/CS_URS_2025_02/185804312" TargetMode="External" /><Relationship Id="rId16" Type="http://schemas.openxmlformats.org/officeDocument/2006/relationships/hyperlink" Target="https://podminky.urs.cz/item/CS_URS_2025_02/185851121" TargetMode="External" /><Relationship Id="rId17" Type="http://schemas.openxmlformats.org/officeDocument/2006/relationships/hyperlink" Target="https://podminky.urs.cz/item/CS_URS_2025_02/185851129" TargetMode="External" /><Relationship Id="rId18" Type="http://schemas.openxmlformats.org/officeDocument/2006/relationships/hyperlink" Target="https://podminky.urs.cz/item/CS_URS_2025_02/564801112" TargetMode="External" /><Relationship Id="rId19" Type="http://schemas.openxmlformats.org/officeDocument/2006/relationships/hyperlink" Target="https://podminky.urs.cz/item/CS_URS_2025_02/564851111" TargetMode="External" /><Relationship Id="rId20" Type="http://schemas.openxmlformats.org/officeDocument/2006/relationships/hyperlink" Target="https://podminky.urs.cz/item/CS_URS_2025_02/565175101" TargetMode="External" /><Relationship Id="rId21" Type="http://schemas.openxmlformats.org/officeDocument/2006/relationships/hyperlink" Target="https://podminky.urs.cz/item/CS_URS_2025_02/572404111" TargetMode="External" /><Relationship Id="rId22" Type="http://schemas.openxmlformats.org/officeDocument/2006/relationships/hyperlink" Target="https://podminky.urs.cz/item/CS_URS_2025_02/573191111" TargetMode="External" /><Relationship Id="rId23" Type="http://schemas.openxmlformats.org/officeDocument/2006/relationships/hyperlink" Target="https://podminky.urs.cz/item/CS_URS_2025_02/578132113" TargetMode="External" /><Relationship Id="rId24" Type="http://schemas.openxmlformats.org/officeDocument/2006/relationships/hyperlink" Target="https://podminky.urs.cz/item/CS_URS_2025_02/578132113" TargetMode="External" /><Relationship Id="rId25" Type="http://schemas.openxmlformats.org/officeDocument/2006/relationships/hyperlink" Target="https://podminky.urs.cz/item/CS_URS_2025_02/596211110" TargetMode="External" /><Relationship Id="rId26" Type="http://schemas.openxmlformats.org/officeDocument/2006/relationships/hyperlink" Target="https://podminky.urs.cz/item/CS_URS_2025_02/919735111" TargetMode="External" /><Relationship Id="rId27" Type="http://schemas.openxmlformats.org/officeDocument/2006/relationships/hyperlink" Target="https://podminky.urs.cz/item/CS_URS_2025_02/979054451" TargetMode="External" /><Relationship Id="rId28" Type="http://schemas.openxmlformats.org/officeDocument/2006/relationships/hyperlink" Target="https://podminky.urs.cz/item/CS_URS_2025_02/997221561" TargetMode="External" /><Relationship Id="rId29" Type="http://schemas.openxmlformats.org/officeDocument/2006/relationships/hyperlink" Target="https://podminky.urs.cz/item/CS_URS_2025_02/997221611" TargetMode="External" /><Relationship Id="rId30" Type="http://schemas.openxmlformats.org/officeDocument/2006/relationships/hyperlink" Target="https://podminky.urs.cz/item/CS_URS_2025_02/997221875" TargetMode="External" /><Relationship Id="rId31" Type="http://schemas.openxmlformats.org/officeDocument/2006/relationships/hyperlink" Target="https://podminky.urs.cz/item/CS_URS_2025_02/998223011" TargetMode="External" /><Relationship Id="rId32" Type="http://schemas.openxmlformats.org/officeDocument/2006/relationships/hyperlink" Target="https://podminky.urs.cz/item/CS_URS_2025_02/012303000" TargetMode="External" /><Relationship Id="rId33" Type="http://schemas.openxmlformats.org/officeDocument/2006/relationships/hyperlink" Target="https://podminky.urs.cz/item/CS_URS_2025_02/032002000" TargetMode="External" /><Relationship Id="rId34" Type="http://schemas.openxmlformats.org/officeDocument/2006/relationships/hyperlink" Target="https://podminky.urs.cz/item/CS_URS_2025_02/034203000" TargetMode="External" /><Relationship Id="rId35" Type="http://schemas.openxmlformats.org/officeDocument/2006/relationships/hyperlink" Target="https://podminky.urs.cz/item/CS_URS_2025_02/072002000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731022" TargetMode="External" /><Relationship Id="rId2" Type="http://schemas.openxmlformats.org/officeDocument/2006/relationships/hyperlink" Target="https://podminky.urs.cz/item/CS_URS_2025_02/220731042" TargetMode="External" /><Relationship Id="rId3" Type="http://schemas.openxmlformats.org/officeDocument/2006/relationships/hyperlink" Target="https://podminky.urs.cz/item/CS_URS_2025_02/220731051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14111111" TargetMode="External" /><Relationship Id="rId2" Type="http://schemas.openxmlformats.org/officeDocument/2006/relationships/hyperlink" Target="https://podminky.urs.cz/item/CS_URS_2025_02/914511111" TargetMode="External" /><Relationship Id="rId3" Type="http://schemas.openxmlformats.org/officeDocument/2006/relationships/hyperlink" Target="https://podminky.urs.cz/item/CS_URS_2025_02/915211111" TargetMode="External" /><Relationship Id="rId4" Type="http://schemas.openxmlformats.org/officeDocument/2006/relationships/hyperlink" Target="https://podminky.urs.cz/item/CS_URS_2025_02/915221111" TargetMode="External" /><Relationship Id="rId5" Type="http://schemas.openxmlformats.org/officeDocument/2006/relationships/hyperlink" Target="https://podminky.urs.cz/item/CS_URS_2025_02/915231111" TargetMode="External" /><Relationship Id="rId6" Type="http://schemas.openxmlformats.org/officeDocument/2006/relationships/hyperlink" Target="https://podminky.urs.cz/item/CS_URS_2025_02/915611111" TargetMode="External" /><Relationship Id="rId7" Type="http://schemas.openxmlformats.org/officeDocument/2006/relationships/hyperlink" Target="https://podminky.urs.cz/item/CS_URS_2025_02/915621111" TargetMode="External" /><Relationship Id="rId8" Type="http://schemas.openxmlformats.org/officeDocument/2006/relationships/hyperlink" Target="https://podminky.urs.cz/item/CS_URS_2025_02/966006211" TargetMode="External" /><Relationship Id="rId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13131" TargetMode="External" /><Relationship Id="rId2" Type="http://schemas.openxmlformats.org/officeDocument/2006/relationships/hyperlink" Target="https://podminky.urs.cz/item/CS_URS_2025_02/161111502" TargetMode="External" /><Relationship Id="rId3" Type="http://schemas.openxmlformats.org/officeDocument/2006/relationships/hyperlink" Target="https://podminky.urs.cz/item/CS_URS_2025_02/460010024" TargetMode="External" /><Relationship Id="rId4" Type="http://schemas.openxmlformats.org/officeDocument/2006/relationships/hyperlink" Target="https://podminky.urs.cz/item/CS_URS_2025_02/460010025" TargetMode="External" /><Relationship Id="rId5" Type="http://schemas.openxmlformats.org/officeDocument/2006/relationships/hyperlink" Target="https://podminky.urs.cz/item/CS_URS_2025_02/460131113" TargetMode="External" /><Relationship Id="rId6" Type="http://schemas.openxmlformats.org/officeDocument/2006/relationships/hyperlink" Target="https://podminky.urs.cz/item/CS_URS_2025_02/460161152" TargetMode="External" /><Relationship Id="rId7" Type="http://schemas.openxmlformats.org/officeDocument/2006/relationships/hyperlink" Target="https://podminky.urs.cz/item/CS_URS_2025_02/460161312" TargetMode="External" /><Relationship Id="rId8" Type="http://schemas.openxmlformats.org/officeDocument/2006/relationships/hyperlink" Target="https://podminky.urs.cz/item/CS_URS_2025_02/460341113" TargetMode="External" /><Relationship Id="rId9" Type="http://schemas.openxmlformats.org/officeDocument/2006/relationships/hyperlink" Target="https://podminky.urs.cz/item/CS_URS_2025_02/460341121" TargetMode="External" /><Relationship Id="rId10" Type="http://schemas.openxmlformats.org/officeDocument/2006/relationships/hyperlink" Target="https://podminky.urs.cz/item/CS_URS_2025_02/460431162" TargetMode="External" /><Relationship Id="rId11" Type="http://schemas.openxmlformats.org/officeDocument/2006/relationships/hyperlink" Target="https://podminky.urs.cz/item/CS_URS_2025_02/460431332" TargetMode="External" /><Relationship Id="rId12" Type="http://schemas.openxmlformats.org/officeDocument/2006/relationships/hyperlink" Target="https://podminky.urs.cz/item/CS_URS_2025_02/460631214" TargetMode="External" /><Relationship Id="rId13" Type="http://schemas.openxmlformats.org/officeDocument/2006/relationships/hyperlink" Target="https://podminky.urs.cz/item/CS_URS_2025_02/460641113" TargetMode="External" /><Relationship Id="rId14" Type="http://schemas.openxmlformats.org/officeDocument/2006/relationships/hyperlink" Target="https://podminky.urs.cz/item/CS_URS_2025_02/460641411" TargetMode="External" /><Relationship Id="rId15" Type="http://schemas.openxmlformats.org/officeDocument/2006/relationships/hyperlink" Target="https://podminky.urs.cz/item/CS_URS_2025_02/460641412" TargetMode="External" /><Relationship Id="rId16" Type="http://schemas.openxmlformats.org/officeDocument/2006/relationships/hyperlink" Target="https://podminky.urs.cz/item/CS_URS_2025_02/460661512" TargetMode="External" /><Relationship Id="rId17" Type="http://schemas.openxmlformats.org/officeDocument/2006/relationships/hyperlink" Target="https://podminky.urs.cz/item/CS_URS_2025_02/220182039" TargetMode="External" /><Relationship Id="rId18" Type="http://schemas.openxmlformats.org/officeDocument/2006/relationships/hyperlink" Target="https://podminky.urs.cz/item/CS_URS_2025_02/460742113" TargetMode="External" /><Relationship Id="rId19" Type="http://schemas.openxmlformats.org/officeDocument/2006/relationships/hyperlink" Target="https://podminky.urs.cz/item/CS_URS_2025_02/460742112" TargetMode="External" /><Relationship Id="rId20" Type="http://schemas.openxmlformats.org/officeDocument/2006/relationships/hyperlink" Target="https://podminky.urs.cz/item/CS_URS_2025_02/075002000" TargetMode="External" /><Relationship Id="rId21" Type="http://schemas.openxmlformats.org/officeDocument/2006/relationships/hyperlink" Target="https://podminky.urs.cz/item/CS_URS_2025_02/012303000" TargetMode="External" /><Relationship Id="rId22" Type="http://schemas.openxmlformats.org/officeDocument/2006/relationships/hyperlink" Target="https://podminky.urs.cz/item/CS_URS_2025_02/032002000" TargetMode="External" /><Relationship Id="rId23" Type="http://schemas.openxmlformats.org/officeDocument/2006/relationships/hyperlink" Target="https://podminky.urs.cz/item/CS_URS_2025_02/034203000" TargetMode="External" /><Relationship Id="rId24" Type="http://schemas.openxmlformats.org/officeDocument/2006/relationships/hyperlink" Target="https://podminky.urs.cz/item/CS_URS_2025_02/034503000" TargetMode="External" /><Relationship Id="rId25" Type="http://schemas.openxmlformats.org/officeDocument/2006/relationships/hyperlink" Target="https://podminky.urs.cz/item/CS_URS_2025_02/072002000" TargetMode="External" /><Relationship Id="rId2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10220452" TargetMode="External" /><Relationship Id="rId2" Type="http://schemas.openxmlformats.org/officeDocument/2006/relationships/hyperlink" Target="https://podminky.urs.cz/item/CS_URS_2025_02/210812011" TargetMode="External" /><Relationship Id="rId3" Type="http://schemas.openxmlformats.org/officeDocument/2006/relationships/hyperlink" Target="https://podminky.urs.cz/item/CS_URS_2025_02/210812011" TargetMode="External" /><Relationship Id="rId4" Type="http://schemas.openxmlformats.org/officeDocument/2006/relationships/hyperlink" Target="https://podminky.urs.cz/item/CS_URS_2025_02/210812033" TargetMode="External" /><Relationship Id="rId5" Type="http://schemas.openxmlformats.org/officeDocument/2006/relationships/hyperlink" Target="https://podminky.urs.cz/item/CS_URS_2025_02/210812033" TargetMode="External" /><Relationship Id="rId6" Type="http://schemas.openxmlformats.org/officeDocument/2006/relationships/hyperlink" Target="https://podminky.urs.cz/item/CS_URS_2025_02/220110192" TargetMode="External" /><Relationship Id="rId7" Type="http://schemas.openxmlformats.org/officeDocument/2006/relationships/hyperlink" Target="https://podminky.urs.cz/item/CS_URS_2025_02/220450002" TargetMode="External" /><Relationship Id="rId8" Type="http://schemas.openxmlformats.org/officeDocument/2006/relationships/hyperlink" Target="https://podminky.urs.cz/item/CS_URS_2025_02/220960165" TargetMode="External" /><Relationship Id="rId9" Type="http://schemas.openxmlformats.org/officeDocument/2006/relationships/hyperlink" Target="https://podminky.urs.cz/item/CS_URS_2025_02/013203000" TargetMode="External" /><Relationship Id="rId10" Type="http://schemas.openxmlformats.org/officeDocument/2006/relationships/hyperlink" Target="https://podminky.urs.cz/item/CS_URS_2025_02/013254000" TargetMode="External" /><Relationship Id="rId11" Type="http://schemas.openxmlformats.org/officeDocument/2006/relationships/hyperlink" Target="https://podminky.urs.cz/item/CS_URS_2025_02/044002000" TargetMode="External" /><Relationship Id="rId12" Type="http://schemas.openxmlformats.org/officeDocument/2006/relationships/hyperlink" Target="https://podminky.urs.cz/item/CS_URS_2025_02/045303000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731022" TargetMode="External" /><Relationship Id="rId2" Type="http://schemas.openxmlformats.org/officeDocument/2006/relationships/hyperlink" Target="https://podminky.urs.cz/item/CS_URS_2025_02/220731042" TargetMode="External" /><Relationship Id="rId3" Type="http://schemas.openxmlformats.org/officeDocument/2006/relationships/hyperlink" Target="https://podminky.urs.cz/item/CS_URS_2025_02/220731051" TargetMode="External" /><Relationship Id="rId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37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0061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 + R Voroněž_aktualizace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Brno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1. 10. 2025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Brněnské komunikace, a.s.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AŽD Praha,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AŽD Praha,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ROUND(AG55+AG61+AG65,2)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ROUND(AS55+AS61+AS65,2)</f>
        <v>0</v>
      </c>
      <c r="AT54" s="108">
        <f>ROUND(SUM(AV54:AW54),2)</f>
        <v>0</v>
      </c>
      <c r="AU54" s="109">
        <f>ROUND(AU55+AU61+AU65,5)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ROUND(AZ55+AZ61+AZ65,2)</f>
        <v>0</v>
      </c>
      <c r="BA54" s="108">
        <f>ROUND(BA55+BA61+BA65,2)</f>
        <v>0</v>
      </c>
      <c r="BB54" s="108">
        <f>ROUND(BB55+BB61+BB65,2)</f>
        <v>0</v>
      </c>
      <c r="BC54" s="108">
        <f>ROUND(BC55+BC61+BC65,2)</f>
        <v>0</v>
      </c>
      <c r="BD54" s="110">
        <f>ROUND(BD55+BD61+BD65,2)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7"/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ROUND(SUM(AG56:AG60),2)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81</v>
      </c>
      <c r="AR55" s="120"/>
      <c r="AS55" s="121">
        <f>ROUND(SUM(AS56:AS60),2)</f>
        <v>0</v>
      </c>
      <c r="AT55" s="122">
        <f>ROUND(SUM(AV55:AW55),2)</f>
        <v>0</v>
      </c>
      <c r="AU55" s="123">
        <f>ROUND(SUM(AU56:AU60),5)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ROUND(SUM(AZ56:AZ60),2)</f>
        <v>0</v>
      </c>
      <c r="BA55" s="122">
        <f>ROUND(SUM(BA56:BA60),2)</f>
        <v>0</v>
      </c>
      <c r="BB55" s="122">
        <f>ROUND(SUM(BB56:BB60),2)</f>
        <v>0</v>
      </c>
      <c r="BC55" s="122">
        <f>ROUND(SUM(BC56:BC60),2)</f>
        <v>0</v>
      </c>
      <c r="BD55" s="124">
        <f>ROUND(SUM(BD56:BD60),2)</f>
        <v>0</v>
      </c>
      <c r="BE55" s="7"/>
      <c r="BS55" s="125" t="s">
        <v>74</v>
      </c>
      <c r="BT55" s="125" t="s">
        <v>82</v>
      </c>
      <c r="BU55" s="125" t="s">
        <v>76</v>
      </c>
      <c r="BV55" s="125" t="s">
        <v>77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4" customFormat="1" ht="23.25" customHeight="1">
      <c r="A56" s="126" t="s">
        <v>85</v>
      </c>
      <c r="B56" s="65"/>
      <c r="C56" s="127"/>
      <c r="D56" s="127"/>
      <c r="E56" s="128" t="s">
        <v>86</v>
      </c>
      <c r="F56" s="128"/>
      <c r="G56" s="128"/>
      <c r="H56" s="128"/>
      <c r="I56" s="128"/>
      <c r="J56" s="127"/>
      <c r="K56" s="128" t="s">
        <v>87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411.1 - Výkopové práce'!J32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88</v>
      </c>
      <c r="AR56" s="67"/>
      <c r="AS56" s="131">
        <v>0</v>
      </c>
      <c r="AT56" s="132">
        <f>ROUND(SUM(AV56:AW56),2)</f>
        <v>0</v>
      </c>
      <c r="AU56" s="133">
        <f>'SO 411.1 - Výkopové práce'!P94</f>
        <v>0</v>
      </c>
      <c r="AV56" s="132">
        <f>'SO 411.1 - Výkopové práce'!J35</f>
        <v>0</v>
      </c>
      <c r="AW56" s="132">
        <f>'SO 411.1 - Výkopové práce'!J36</f>
        <v>0</v>
      </c>
      <c r="AX56" s="132">
        <f>'SO 411.1 - Výkopové práce'!J37</f>
        <v>0</v>
      </c>
      <c r="AY56" s="132">
        <f>'SO 411.1 - Výkopové práce'!J38</f>
        <v>0</v>
      </c>
      <c r="AZ56" s="132">
        <f>'SO 411.1 - Výkopové práce'!F35</f>
        <v>0</v>
      </c>
      <c r="BA56" s="132">
        <f>'SO 411.1 - Výkopové práce'!F36</f>
        <v>0</v>
      </c>
      <c r="BB56" s="132">
        <f>'SO 411.1 - Výkopové práce'!F37</f>
        <v>0</v>
      </c>
      <c r="BC56" s="132">
        <f>'SO 411.1 - Výkopové práce'!F38</f>
        <v>0</v>
      </c>
      <c r="BD56" s="134">
        <f>'SO 411.1 - Výkopové práce'!F39</f>
        <v>0</v>
      </c>
      <c r="BE56" s="4"/>
      <c r="BT56" s="135" t="s">
        <v>84</v>
      </c>
      <c r="BV56" s="135" t="s">
        <v>77</v>
      </c>
      <c r="BW56" s="135" t="s">
        <v>89</v>
      </c>
      <c r="BX56" s="135" t="s">
        <v>83</v>
      </c>
      <c r="CL56" s="135" t="s">
        <v>19</v>
      </c>
    </row>
    <row r="57" s="4" customFormat="1" ht="23.25" customHeight="1">
      <c r="A57" s="126" t="s">
        <v>85</v>
      </c>
      <c r="B57" s="65"/>
      <c r="C57" s="127"/>
      <c r="D57" s="127"/>
      <c r="E57" s="128" t="s">
        <v>90</v>
      </c>
      <c r="F57" s="128"/>
      <c r="G57" s="128"/>
      <c r="H57" s="128"/>
      <c r="I57" s="128"/>
      <c r="J57" s="127"/>
      <c r="K57" s="128" t="s">
        <v>91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411.2 - Technologie zá...'!J32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88</v>
      </c>
      <c r="AR57" s="67"/>
      <c r="AS57" s="131">
        <v>0</v>
      </c>
      <c r="AT57" s="132">
        <f>ROUND(SUM(AV57:AW57),2)</f>
        <v>0</v>
      </c>
      <c r="AU57" s="133">
        <f>'SO 411.2 - Technologie zá...'!P91</f>
        <v>0</v>
      </c>
      <c r="AV57" s="132">
        <f>'SO 411.2 - Technologie zá...'!J35</f>
        <v>0</v>
      </c>
      <c r="AW57" s="132">
        <f>'SO 411.2 - Technologie zá...'!J36</f>
        <v>0</v>
      </c>
      <c r="AX57" s="132">
        <f>'SO 411.2 - Technologie zá...'!J37</f>
        <v>0</v>
      </c>
      <c r="AY57" s="132">
        <f>'SO 411.2 - Technologie zá...'!J38</f>
        <v>0</v>
      </c>
      <c r="AZ57" s="132">
        <f>'SO 411.2 - Technologie zá...'!F35</f>
        <v>0</v>
      </c>
      <c r="BA57" s="132">
        <f>'SO 411.2 - Technologie zá...'!F36</f>
        <v>0</v>
      </c>
      <c r="BB57" s="132">
        <f>'SO 411.2 - Technologie zá...'!F37</f>
        <v>0</v>
      </c>
      <c r="BC57" s="132">
        <f>'SO 411.2 - Technologie zá...'!F38</f>
        <v>0</v>
      </c>
      <c r="BD57" s="134">
        <f>'SO 411.2 - Technologie zá...'!F39</f>
        <v>0</v>
      </c>
      <c r="BE57" s="4"/>
      <c r="BT57" s="135" t="s">
        <v>84</v>
      </c>
      <c r="BV57" s="135" t="s">
        <v>77</v>
      </c>
      <c r="BW57" s="135" t="s">
        <v>92</v>
      </c>
      <c r="BX57" s="135" t="s">
        <v>83</v>
      </c>
      <c r="CL57" s="135" t="s">
        <v>19</v>
      </c>
    </row>
    <row r="58" s="4" customFormat="1" ht="23.25" customHeight="1">
      <c r="A58" s="126" t="s">
        <v>85</v>
      </c>
      <c r="B58" s="65"/>
      <c r="C58" s="127"/>
      <c r="D58" s="127"/>
      <c r="E58" s="128" t="s">
        <v>93</v>
      </c>
      <c r="F58" s="128"/>
      <c r="G58" s="128"/>
      <c r="H58" s="128"/>
      <c r="I58" s="128"/>
      <c r="J58" s="127"/>
      <c r="K58" s="128" t="s">
        <v>94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411.3 - Stavební úpravy'!J32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88</v>
      </c>
      <c r="AR58" s="67"/>
      <c r="AS58" s="131">
        <v>0</v>
      </c>
      <c r="AT58" s="132">
        <f>ROUND(SUM(AV58:AW58),2)</f>
        <v>0</v>
      </c>
      <c r="AU58" s="133">
        <f>'SO 411.3 - Stavební úpravy'!P95</f>
        <v>0</v>
      </c>
      <c r="AV58" s="132">
        <f>'SO 411.3 - Stavební úpravy'!J35</f>
        <v>0</v>
      </c>
      <c r="AW58" s="132">
        <f>'SO 411.3 - Stavební úpravy'!J36</f>
        <v>0</v>
      </c>
      <c r="AX58" s="132">
        <f>'SO 411.3 - Stavební úpravy'!J37</f>
        <v>0</v>
      </c>
      <c r="AY58" s="132">
        <f>'SO 411.3 - Stavební úpravy'!J38</f>
        <v>0</v>
      </c>
      <c r="AZ58" s="132">
        <f>'SO 411.3 - Stavební úpravy'!F35</f>
        <v>0</v>
      </c>
      <c r="BA58" s="132">
        <f>'SO 411.3 - Stavební úpravy'!F36</f>
        <v>0</v>
      </c>
      <c r="BB58" s="132">
        <f>'SO 411.3 - Stavební úpravy'!F37</f>
        <v>0</v>
      </c>
      <c r="BC58" s="132">
        <f>'SO 411.3 - Stavební úpravy'!F38</f>
        <v>0</v>
      </c>
      <c r="BD58" s="134">
        <f>'SO 411.3 - Stavební úpravy'!F39</f>
        <v>0</v>
      </c>
      <c r="BE58" s="4"/>
      <c r="BT58" s="135" t="s">
        <v>84</v>
      </c>
      <c r="BV58" s="135" t="s">
        <v>77</v>
      </c>
      <c r="BW58" s="135" t="s">
        <v>95</v>
      </c>
      <c r="BX58" s="135" t="s">
        <v>83</v>
      </c>
      <c r="CL58" s="135" t="s">
        <v>19</v>
      </c>
    </row>
    <row r="59" s="4" customFormat="1" ht="23.25" customHeight="1">
      <c r="A59" s="126" t="s">
        <v>85</v>
      </c>
      <c r="B59" s="65"/>
      <c r="C59" s="127"/>
      <c r="D59" s="127"/>
      <c r="E59" s="128" t="s">
        <v>96</v>
      </c>
      <c r="F59" s="128"/>
      <c r="G59" s="128"/>
      <c r="H59" s="128"/>
      <c r="I59" s="128"/>
      <c r="J59" s="127"/>
      <c r="K59" s="128" t="s">
        <v>97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411.4 - Kamerový dohled'!J32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88</v>
      </c>
      <c r="AR59" s="67"/>
      <c r="AS59" s="131">
        <v>0</v>
      </c>
      <c r="AT59" s="132">
        <f>ROUND(SUM(AV59:AW59),2)</f>
        <v>0</v>
      </c>
      <c r="AU59" s="133">
        <f>'SO 411.4 - Kamerový dohled'!P87</f>
        <v>0</v>
      </c>
      <c r="AV59" s="132">
        <f>'SO 411.4 - Kamerový dohled'!J35</f>
        <v>0</v>
      </c>
      <c r="AW59" s="132">
        <f>'SO 411.4 - Kamerový dohled'!J36</f>
        <v>0</v>
      </c>
      <c r="AX59" s="132">
        <f>'SO 411.4 - Kamerový dohled'!J37</f>
        <v>0</v>
      </c>
      <c r="AY59" s="132">
        <f>'SO 411.4 - Kamerový dohled'!J38</f>
        <v>0</v>
      </c>
      <c r="AZ59" s="132">
        <f>'SO 411.4 - Kamerový dohled'!F35</f>
        <v>0</v>
      </c>
      <c r="BA59" s="132">
        <f>'SO 411.4 - Kamerový dohled'!F36</f>
        <v>0</v>
      </c>
      <c r="BB59" s="132">
        <f>'SO 411.4 - Kamerový dohled'!F37</f>
        <v>0</v>
      </c>
      <c r="BC59" s="132">
        <f>'SO 411.4 - Kamerový dohled'!F38</f>
        <v>0</v>
      </c>
      <c r="BD59" s="134">
        <f>'SO 411.4 - Kamerový dohled'!F39</f>
        <v>0</v>
      </c>
      <c r="BE59" s="4"/>
      <c r="BT59" s="135" t="s">
        <v>84</v>
      </c>
      <c r="BV59" s="135" t="s">
        <v>77</v>
      </c>
      <c r="BW59" s="135" t="s">
        <v>98</v>
      </c>
      <c r="BX59" s="135" t="s">
        <v>83</v>
      </c>
      <c r="CL59" s="135" t="s">
        <v>19</v>
      </c>
    </row>
    <row r="60" s="4" customFormat="1" ht="23.25" customHeight="1">
      <c r="A60" s="126" t="s">
        <v>85</v>
      </c>
      <c r="B60" s="65"/>
      <c r="C60" s="127"/>
      <c r="D60" s="127"/>
      <c r="E60" s="128" t="s">
        <v>99</v>
      </c>
      <c r="F60" s="128"/>
      <c r="G60" s="128"/>
      <c r="H60" s="128"/>
      <c r="I60" s="128"/>
      <c r="J60" s="127"/>
      <c r="K60" s="128" t="s">
        <v>100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411.5 - Svislé a vodor...'!J32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88</v>
      </c>
      <c r="AR60" s="67"/>
      <c r="AS60" s="131">
        <v>0</v>
      </c>
      <c r="AT60" s="132">
        <f>ROUND(SUM(AV60:AW60),2)</f>
        <v>0</v>
      </c>
      <c r="AU60" s="133">
        <f>'SO 411.5 - Svislé a vodor...'!P87</f>
        <v>0</v>
      </c>
      <c r="AV60" s="132">
        <f>'SO 411.5 - Svislé a vodor...'!J35</f>
        <v>0</v>
      </c>
      <c r="AW60" s="132">
        <f>'SO 411.5 - Svislé a vodor...'!J36</f>
        <v>0</v>
      </c>
      <c r="AX60" s="132">
        <f>'SO 411.5 - Svislé a vodor...'!J37</f>
        <v>0</v>
      </c>
      <c r="AY60" s="132">
        <f>'SO 411.5 - Svislé a vodor...'!J38</f>
        <v>0</v>
      </c>
      <c r="AZ60" s="132">
        <f>'SO 411.5 - Svislé a vodor...'!F35</f>
        <v>0</v>
      </c>
      <c r="BA60" s="132">
        <f>'SO 411.5 - Svislé a vodor...'!F36</f>
        <v>0</v>
      </c>
      <c r="BB60" s="132">
        <f>'SO 411.5 - Svislé a vodor...'!F37</f>
        <v>0</v>
      </c>
      <c r="BC60" s="132">
        <f>'SO 411.5 - Svislé a vodor...'!F38</f>
        <v>0</v>
      </c>
      <c r="BD60" s="134">
        <f>'SO 411.5 - Svislé a vodor...'!F39</f>
        <v>0</v>
      </c>
      <c r="BE60" s="4"/>
      <c r="BT60" s="135" t="s">
        <v>84</v>
      </c>
      <c r="BV60" s="135" t="s">
        <v>77</v>
      </c>
      <c r="BW60" s="135" t="s">
        <v>101</v>
      </c>
      <c r="BX60" s="135" t="s">
        <v>83</v>
      </c>
      <c r="CL60" s="135" t="s">
        <v>19</v>
      </c>
    </row>
    <row r="61" s="7" customFormat="1" ht="16.5" customHeight="1">
      <c r="A61" s="7"/>
      <c r="B61" s="113"/>
      <c r="C61" s="114"/>
      <c r="D61" s="115" t="s">
        <v>102</v>
      </c>
      <c r="E61" s="115"/>
      <c r="F61" s="115"/>
      <c r="G61" s="115"/>
      <c r="H61" s="115"/>
      <c r="I61" s="116"/>
      <c r="J61" s="115" t="s">
        <v>103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ROUND(SUM(AG62:AG64),2)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81</v>
      </c>
      <c r="AR61" s="120"/>
      <c r="AS61" s="121">
        <f>ROUND(SUM(AS62:AS64),2)</f>
        <v>0</v>
      </c>
      <c r="AT61" s="122">
        <f>ROUND(SUM(AV61:AW61),2)</f>
        <v>0</v>
      </c>
      <c r="AU61" s="123">
        <f>ROUND(SUM(AU62:AU64),5)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ROUND(SUM(AZ62:AZ64),2)</f>
        <v>0</v>
      </c>
      <c r="BA61" s="122">
        <f>ROUND(SUM(BA62:BA64),2)</f>
        <v>0</v>
      </c>
      <c r="BB61" s="122">
        <f>ROUND(SUM(BB62:BB64),2)</f>
        <v>0</v>
      </c>
      <c r="BC61" s="122">
        <f>ROUND(SUM(BC62:BC64),2)</f>
        <v>0</v>
      </c>
      <c r="BD61" s="124">
        <f>ROUND(SUM(BD62:BD64),2)</f>
        <v>0</v>
      </c>
      <c r="BE61" s="7"/>
      <c r="BS61" s="125" t="s">
        <v>74</v>
      </c>
      <c r="BT61" s="125" t="s">
        <v>82</v>
      </c>
      <c r="BU61" s="125" t="s">
        <v>76</v>
      </c>
      <c r="BV61" s="125" t="s">
        <v>77</v>
      </c>
      <c r="BW61" s="125" t="s">
        <v>104</v>
      </c>
      <c r="BX61" s="125" t="s">
        <v>5</v>
      </c>
      <c r="CL61" s="125" t="s">
        <v>19</v>
      </c>
      <c r="CM61" s="125" t="s">
        <v>84</v>
      </c>
    </row>
    <row r="62" s="4" customFormat="1" ht="23.25" customHeight="1">
      <c r="A62" s="126" t="s">
        <v>85</v>
      </c>
      <c r="B62" s="65"/>
      <c r="C62" s="127"/>
      <c r="D62" s="127"/>
      <c r="E62" s="128" t="s">
        <v>105</v>
      </c>
      <c r="F62" s="128"/>
      <c r="G62" s="128"/>
      <c r="H62" s="128"/>
      <c r="I62" s="128"/>
      <c r="J62" s="127"/>
      <c r="K62" s="128" t="s">
        <v>87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412.1 - Výkopové práce'!J32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88</v>
      </c>
      <c r="AR62" s="67"/>
      <c r="AS62" s="131">
        <v>0</v>
      </c>
      <c r="AT62" s="132">
        <f>ROUND(SUM(AV62:AW62),2)</f>
        <v>0</v>
      </c>
      <c r="AU62" s="133">
        <f>'SO 412.1 - Výkopové práce'!P93</f>
        <v>0</v>
      </c>
      <c r="AV62" s="132">
        <f>'SO 412.1 - Výkopové práce'!J35</f>
        <v>0</v>
      </c>
      <c r="AW62" s="132">
        <f>'SO 412.1 - Výkopové práce'!J36</f>
        <v>0</v>
      </c>
      <c r="AX62" s="132">
        <f>'SO 412.1 - Výkopové práce'!J37</f>
        <v>0</v>
      </c>
      <c r="AY62" s="132">
        <f>'SO 412.1 - Výkopové práce'!J38</f>
        <v>0</v>
      </c>
      <c r="AZ62" s="132">
        <f>'SO 412.1 - Výkopové práce'!F35</f>
        <v>0</v>
      </c>
      <c r="BA62" s="132">
        <f>'SO 412.1 - Výkopové práce'!F36</f>
        <v>0</v>
      </c>
      <c r="BB62" s="132">
        <f>'SO 412.1 - Výkopové práce'!F37</f>
        <v>0</v>
      </c>
      <c r="BC62" s="132">
        <f>'SO 412.1 - Výkopové práce'!F38</f>
        <v>0</v>
      </c>
      <c r="BD62" s="134">
        <f>'SO 412.1 - Výkopové práce'!F39</f>
        <v>0</v>
      </c>
      <c r="BE62" s="4"/>
      <c r="BT62" s="135" t="s">
        <v>84</v>
      </c>
      <c r="BV62" s="135" t="s">
        <v>77</v>
      </c>
      <c r="BW62" s="135" t="s">
        <v>106</v>
      </c>
      <c r="BX62" s="135" t="s">
        <v>104</v>
      </c>
      <c r="CL62" s="135" t="s">
        <v>19</v>
      </c>
    </row>
    <row r="63" s="4" customFormat="1" ht="23.25" customHeight="1">
      <c r="A63" s="126" t="s">
        <v>85</v>
      </c>
      <c r="B63" s="65"/>
      <c r="C63" s="127"/>
      <c r="D63" s="127"/>
      <c r="E63" s="128" t="s">
        <v>107</v>
      </c>
      <c r="F63" s="128"/>
      <c r="G63" s="128"/>
      <c r="H63" s="128"/>
      <c r="I63" s="128"/>
      <c r="J63" s="127"/>
      <c r="K63" s="128" t="s">
        <v>91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412.2 - Technologie zá...'!J32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88</v>
      </c>
      <c r="AR63" s="67"/>
      <c r="AS63" s="131">
        <v>0</v>
      </c>
      <c r="AT63" s="132">
        <f>ROUND(SUM(AV63:AW63),2)</f>
        <v>0</v>
      </c>
      <c r="AU63" s="133">
        <f>'SO 412.2 - Technologie zá...'!P91</f>
        <v>0</v>
      </c>
      <c r="AV63" s="132">
        <f>'SO 412.2 - Technologie zá...'!J35</f>
        <v>0</v>
      </c>
      <c r="AW63" s="132">
        <f>'SO 412.2 - Technologie zá...'!J36</f>
        <v>0</v>
      </c>
      <c r="AX63" s="132">
        <f>'SO 412.2 - Technologie zá...'!J37</f>
        <v>0</v>
      </c>
      <c r="AY63" s="132">
        <f>'SO 412.2 - Technologie zá...'!J38</f>
        <v>0</v>
      </c>
      <c r="AZ63" s="132">
        <f>'SO 412.2 - Technologie zá...'!F35</f>
        <v>0</v>
      </c>
      <c r="BA63" s="132">
        <f>'SO 412.2 - Technologie zá...'!F36</f>
        <v>0</v>
      </c>
      <c r="BB63" s="132">
        <f>'SO 412.2 - Technologie zá...'!F37</f>
        <v>0</v>
      </c>
      <c r="BC63" s="132">
        <f>'SO 412.2 - Technologie zá...'!F38</f>
        <v>0</v>
      </c>
      <c r="BD63" s="134">
        <f>'SO 412.2 - Technologie zá...'!F39</f>
        <v>0</v>
      </c>
      <c r="BE63" s="4"/>
      <c r="BT63" s="135" t="s">
        <v>84</v>
      </c>
      <c r="BV63" s="135" t="s">
        <v>77</v>
      </c>
      <c r="BW63" s="135" t="s">
        <v>108</v>
      </c>
      <c r="BX63" s="135" t="s">
        <v>104</v>
      </c>
      <c r="CL63" s="135" t="s">
        <v>19</v>
      </c>
    </row>
    <row r="64" s="4" customFormat="1" ht="23.25" customHeight="1">
      <c r="A64" s="126" t="s">
        <v>85</v>
      </c>
      <c r="B64" s="65"/>
      <c r="C64" s="127"/>
      <c r="D64" s="127"/>
      <c r="E64" s="128" t="s">
        <v>109</v>
      </c>
      <c r="F64" s="128"/>
      <c r="G64" s="128"/>
      <c r="H64" s="128"/>
      <c r="I64" s="128"/>
      <c r="J64" s="127"/>
      <c r="K64" s="128" t="s">
        <v>97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412.3 - Kamerový dohled'!J32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88</v>
      </c>
      <c r="AR64" s="67"/>
      <c r="AS64" s="131">
        <v>0</v>
      </c>
      <c r="AT64" s="132">
        <f>ROUND(SUM(AV64:AW64),2)</f>
        <v>0</v>
      </c>
      <c r="AU64" s="133">
        <f>'SO 412.3 - Kamerový dohled'!P87</f>
        <v>0</v>
      </c>
      <c r="AV64" s="132">
        <f>'SO 412.3 - Kamerový dohled'!J35</f>
        <v>0</v>
      </c>
      <c r="AW64" s="132">
        <f>'SO 412.3 - Kamerový dohled'!J36</f>
        <v>0</v>
      </c>
      <c r="AX64" s="132">
        <f>'SO 412.3 - Kamerový dohled'!J37</f>
        <v>0</v>
      </c>
      <c r="AY64" s="132">
        <f>'SO 412.3 - Kamerový dohled'!J38</f>
        <v>0</v>
      </c>
      <c r="AZ64" s="132">
        <f>'SO 412.3 - Kamerový dohled'!F35</f>
        <v>0</v>
      </c>
      <c r="BA64" s="132">
        <f>'SO 412.3 - Kamerový dohled'!F36</f>
        <v>0</v>
      </c>
      <c r="BB64" s="132">
        <f>'SO 412.3 - Kamerový dohled'!F37</f>
        <v>0</v>
      </c>
      <c r="BC64" s="132">
        <f>'SO 412.3 - Kamerový dohled'!F38</f>
        <v>0</v>
      </c>
      <c r="BD64" s="134">
        <f>'SO 412.3 - Kamerový dohled'!F39</f>
        <v>0</v>
      </c>
      <c r="BE64" s="4"/>
      <c r="BT64" s="135" t="s">
        <v>84</v>
      </c>
      <c r="BV64" s="135" t="s">
        <v>77</v>
      </c>
      <c r="BW64" s="135" t="s">
        <v>110</v>
      </c>
      <c r="BX64" s="135" t="s">
        <v>104</v>
      </c>
      <c r="CL64" s="135" t="s">
        <v>19</v>
      </c>
    </row>
    <row r="65" s="7" customFormat="1" ht="16.5" customHeight="1">
      <c r="A65" s="126" t="s">
        <v>85</v>
      </c>
      <c r="B65" s="113"/>
      <c r="C65" s="114"/>
      <c r="D65" s="115" t="s">
        <v>111</v>
      </c>
      <c r="E65" s="115"/>
      <c r="F65" s="115"/>
      <c r="G65" s="115"/>
      <c r="H65" s="115"/>
      <c r="I65" s="116"/>
      <c r="J65" s="115" t="s">
        <v>112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8">
        <f>'OST - Centrální vzdálený ...'!J30</f>
        <v>0</v>
      </c>
      <c r="AH65" s="116"/>
      <c r="AI65" s="116"/>
      <c r="AJ65" s="116"/>
      <c r="AK65" s="116"/>
      <c r="AL65" s="116"/>
      <c r="AM65" s="116"/>
      <c r="AN65" s="118">
        <f>SUM(AG65,AT65)</f>
        <v>0</v>
      </c>
      <c r="AO65" s="116"/>
      <c r="AP65" s="116"/>
      <c r="AQ65" s="119" t="s">
        <v>111</v>
      </c>
      <c r="AR65" s="120"/>
      <c r="AS65" s="136">
        <v>0</v>
      </c>
      <c r="AT65" s="137">
        <f>ROUND(SUM(AV65:AW65),2)</f>
        <v>0</v>
      </c>
      <c r="AU65" s="138">
        <f>'OST - Centrální vzdálený ...'!P81</f>
        <v>0</v>
      </c>
      <c r="AV65" s="137">
        <f>'OST - Centrální vzdálený ...'!J33</f>
        <v>0</v>
      </c>
      <c r="AW65" s="137">
        <f>'OST - Centrální vzdálený ...'!J34</f>
        <v>0</v>
      </c>
      <c r="AX65" s="137">
        <f>'OST - Centrální vzdálený ...'!J35</f>
        <v>0</v>
      </c>
      <c r="AY65" s="137">
        <f>'OST - Centrální vzdálený ...'!J36</f>
        <v>0</v>
      </c>
      <c r="AZ65" s="137">
        <f>'OST - Centrální vzdálený ...'!F33</f>
        <v>0</v>
      </c>
      <c r="BA65" s="137">
        <f>'OST - Centrální vzdálený ...'!F34</f>
        <v>0</v>
      </c>
      <c r="BB65" s="137">
        <f>'OST - Centrální vzdálený ...'!F35</f>
        <v>0</v>
      </c>
      <c r="BC65" s="137">
        <f>'OST - Centrální vzdálený ...'!F36</f>
        <v>0</v>
      </c>
      <c r="BD65" s="139">
        <f>'OST - Centrální vzdálený ...'!F37</f>
        <v>0</v>
      </c>
      <c r="BE65" s="7"/>
      <c r="BT65" s="125" t="s">
        <v>82</v>
      </c>
      <c r="BV65" s="125" t="s">
        <v>77</v>
      </c>
      <c r="BW65" s="125" t="s">
        <v>113</v>
      </c>
      <c r="BX65" s="125" t="s">
        <v>5</v>
      </c>
      <c r="CL65" s="125" t="s">
        <v>19</v>
      </c>
      <c r="CM65" s="125" t="s">
        <v>84</v>
      </c>
    </row>
    <row r="66" s="2" customFormat="1" ht="30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46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</row>
  </sheetData>
  <sheetProtection sheet="1" formatColumns="0" formatRows="0" objects="1" scenarios="1" spinCount="100000" saltValue="9MaM7VSJGaxVEcpmGoolmCQ3XBeHOHT0ffRWWU0mQXQIPqiDTAkmcpRazO2CphJ3xH1XY224WbGeMQx/BskO+Q==" hashValue="CR11NhdlE8TdtRSGcrEzN5/3KwJQyFM7QFxJ9zG1dsxW/ue9VuZynnwhooAXharnXVAKj58EGc1Nx8R81Q+ATg==" algorithmName="SHA-512" password="CC35"/>
  <mergeCells count="82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54:AP54"/>
  </mergeCells>
  <hyperlinks>
    <hyperlink ref="A56" location="'SO 411.1 - Výkopové práce'!C2" display="/"/>
    <hyperlink ref="A57" location="'SO 411.2 - Technologie zá...'!C2" display="/"/>
    <hyperlink ref="A58" location="'SO 411.3 - Stavební úpravy'!C2" display="/"/>
    <hyperlink ref="A59" location="'SO 411.4 - Kamerový dohled'!C2" display="/"/>
    <hyperlink ref="A60" location="'SO 411.5 - Svislé a vodor...'!C2" display="/"/>
    <hyperlink ref="A62" location="'SO 412.1 - Výkopové práce'!C2" display="/"/>
    <hyperlink ref="A63" location="'SO 412.2 - Technologie zá...'!C2" display="/"/>
    <hyperlink ref="A64" location="'SO 412.3 - Kamerový dohled'!C2" display="/"/>
    <hyperlink ref="A65" location="'OST - Centrální vzdálený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115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1149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1. 10. 2025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34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29</v>
      </c>
      <c r="J24" s="135" t="s">
        <v>36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39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41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43</v>
      </c>
      <c r="G32" s="40"/>
      <c r="H32" s="40"/>
      <c r="I32" s="156" t="s">
        <v>42</v>
      </c>
      <c r="J32" s="156" t="s">
        <v>44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45</v>
      </c>
      <c r="E33" s="144" t="s">
        <v>46</v>
      </c>
      <c r="F33" s="158">
        <f>ROUND((SUM(BE81:BE124)),  2)</f>
        <v>0</v>
      </c>
      <c r="G33" s="40"/>
      <c r="H33" s="40"/>
      <c r="I33" s="159">
        <v>0.20999999999999999</v>
      </c>
      <c r="J33" s="158">
        <f>ROUND(((SUM(BE81:BE124))*I33),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47</v>
      </c>
      <c r="F34" s="158">
        <f>ROUND((SUM(BF81:BF124)),  2)</f>
        <v>0</v>
      </c>
      <c r="G34" s="40"/>
      <c r="H34" s="40"/>
      <c r="I34" s="159">
        <v>0.12</v>
      </c>
      <c r="J34" s="158">
        <f>ROUND(((SUM(BF81:BF124))*I34),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48</v>
      </c>
      <c r="F35" s="158">
        <f>ROUND((SUM(BG81:BG124)),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49</v>
      </c>
      <c r="F36" s="158">
        <f>ROUND((SUM(BH81:BH124)),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ROUND((SUM(BI81:BI124)),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51</v>
      </c>
      <c r="E39" s="162"/>
      <c r="F39" s="162"/>
      <c r="G39" s="163" t="s">
        <v>52</v>
      </c>
      <c r="H39" s="164" t="s">
        <v>53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P + R Voroněž_aktualizace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115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OST - Centrální vzdálený dohledový systém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Brno</v>
      </c>
      <c r="G52" s="42"/>
      <c r="H52" s="42"/>
      <c r="I52" s="34" t="s">
        <v>23</v>
      </c>
      <c r="J52" s="74" t="str">
        <f>IF(J12="","",J12)</f>
        <v>1. 10. 2025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Brněnské komunikace, a.s.</v>
      </c>
      <c r="G54" s="42"/>
      <c r="H54" s="42"/>
      <c r="I54" s="34" t="s">
        <v>33</v>
      </c>
      <c r="J54" s="38" t="str">
        <f>E21</f>
        <v>AŽD Praha,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AŽD Praha,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120</v>
      </c>
      <c r="D57" s="173"/>
      <c r="E57" s="173"/>
      <c r="F57" s="173"/>
      <c r="G57" s="173"/>
      <c r="H57" s="173"/>
      <c r="I57" s="173"/>
      <c r="J57" s="174" t="s">
        <v>121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73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122</v>
      </c>
    </row>
    <row r="60" s="9" customFormat="1" ht="24.96" customHeight="1">
      <c r="A60" s="9"/>
      <c r="B60" s="176"/>
      <c r="C60" s="177"/>
      <c r="D60" s="178" t="s">
        <v>125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1150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132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P + R Voroněž_aktualizace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OST - Centrální vzdálený dohledový systém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Brno</v>
      </c>
      <c r="G75" s="42"/>
      <c r="H75" s="42"/>
      <c r="I75" s="34" t="s">
        <v>23</v>
      </c>
      <c r="J75" s="74" t="str">
        <f>IF(J12="","",J12)</f>
        <v>1. 10. 2025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Brněnské komunikace, a.s.</v>
      </c>
      <c r="G77" s="42"/>
      <c r="H77" s="42"/>
      <c r="I77" s="34" t="s">
        <v>33</v>
      </c>
      <c r="J77" s="38" t="str">
        <f>E21</f>
        <v>AŽD Praha, s.r.o.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>AŽD Praha, s.r.o.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133</v>
      </c>
      <c r="D80" s="190" t="s">
        <v>60</v>
      </c>
      <c r="E80" s="190" t="s">
        <v>56</v>
      </c>
      <c r="F80" s="190" t="s">
        <v>57</v>
      </c>
      <c r="G80" s="190" t="s">
        <v>134</v>
      </c>
      <c r="H80" s="190" t="s">
        <v>135</v>
      </c>
      <c r="I80" s="190" t="s">
        <v>136</v>
      </c>
      <c r="J80" s="190" t="s">
        <v>121</v>
      </c>
      <c r="K80" s="191" t="s">
        <v>137</v>
      </c>
      <c r="L80" s="192"/>
      <c r="M80" s="94" t="s">
        <v>19</v>
      </c>
      <c r="N80" s="95" t="s">
        <v>45</v>
      </c>
      <c r="O80" s="95" t="s">
        <v>138</v>
      </c>
      <c r="P80" s="95" t="s">
        <v>139</v>
      </c>
      <c r="Q80" s="95" t="s">
        <v>140</v>
      </c>
      <c r="R80" s="95" t="s">
        <v>141</v>
      </c>
      <c r="S80" s="95" t="s">
        <v>142</v>
      </c>
      <c r="T80" s="96" t="s">
        <v>143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144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74</v>
      </c>
      <c r="AU81" s="19" t="s">
        <v>122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74</v>
      </c>
      <c r="E82" s="201" t="s">
        <v>169</v>
      </c>
      <c r="F82" s="201" t="s">
        <v>170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171</v>
      </c>
      <c r="AT82" s="210" t="s">
        <v>74</v>
      </c>
      <c r="AU82" s="210" t="s">
        <v>75</v>
      </c>
      <c r="AY82" s="209" t="s">
        <v>147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74</v>
      </c>
      <c r="E83" s="212" t="s">
        <v>1151</v>
      </c>
      <c r="F83" s="212" t="s">
        <v>1152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SUM(P84:P124)</f>
        <v>0</v>
      </c>
      <c r="Q83" s="206"/>
      <c r="R83" s="207">
        <f>SUM(R84:R124)</f>
        <v>0</v>
      </c>
      <c r="S83" s="206"/>
      <c r="T83" s="208">
        <f>SUM(T84:T124)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171</v>
      </c>
      <c r="AT83" s="210" t="s">
        <v>74</v>
      </c>
      <c r="AU83" s="210" t="s">
        <v>82</v>
      </c>
      <c r="AY83" s="209" t="s">
        <v>147</v>
      </c>
      <c r="BK83" s="211">
        <f>SUM(BK84:BK124)</f>
        <v>0</v>
      </c>
    </row>
    <row r="84" s="2" customFormat="1" ht="21.75" customHeight="1">
      <c r="A84" s="40"/>
      <c r="B84" s="41"/>
      <c r="C84" s="214" t="s">
        <v>82</v>
      </c>
      <c r="D84" s="214" t="s">
        <v>149</v>
      </c>
      <c r="E84" s="215" t="s">
        <v>1153</v>
      </c>
      <c r="F84" s="216" t="s">
        <v>1154</v>
      </c>
      <c r="G84" s="217" t="s">
        <v>1155</v>
      </c>
      <c r="H84" s="218">
        <v>1</v>
      </c>
      <c r="I84" s="219"/>
      <c r="J84" s="220">
        <f>ROUND(I84*H84,2)</f>
        <v>0</v>
      </c>
      <c r="K84" s="216" t="s">
        <v>271</v>
      </c>
      <c r="L84" s="46"/>
      <c r="M84" s="221" t="s">
        <v>19</v>
      </c>
      <c r="N84" s="222" t="s">
        <v>46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177</v>
      </c>
      <c r="AT84" s="225" t="s">
        <v>149</v>
      </c>
      <c r="AU84" s="225" t="s">
        <v>84</v>
      </c>
      <c r="AY84" s="19" t="s">
        <v>147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82</v>
      </c>
      <c r="BK84" s="226">
        <f>ROUND(I84*H84,2)</f>
        <v>0</v>
      </c>
      <c r="BL84" s="19" t="s">
        <v>177</v>
      </c>
      <c r="BM84" s="225" t="s">
        <v>1156</v>
      </c>
    </row>
    <row r="85" s="2" customFormat="1">
      <c r="A85" s="40"/>
      <c r="B85" s="41"/>
      <c r="C85" s="42"/>
      <c r="D85" s="227" t="s">
        <v>156</v>
      </c>
      <c r="E85" s="42"/>
      <c r="F85" s="228" t="s">
        <v>1154</v>
      </c>
      <c r="G85" s="42"/>
      <c r="H85" s="42"/>
      <c r="I85" s="229"/>
      <c r="J85" s="42"/>
      <c r="K85" s="42"/>
      <c r="L85" s="46"/>
      <c r="M85" s="230"/>
      <c r="N85" s="23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156</v>
      </c>
      <c r="AU85" s="19" t="s">
        <v>84</v>
      </c>
    </row>
    <row r="86" s="13" customFormat="1">
      <c r="A86" s="13"/>
      <c r="B86" s="234"/>
      <c r="C86" s="235"/>
      <c r="D86" s="227" t="s">
        <v>160</v>
      </c>
      <c r="E86" s="236" t="s">
        <v>19</v>
      </c>
      <c r="F86" s="237" t="s">
        <v>1157</v>
      </c>
      <c r="G86" s="235"/>
      <c r="H86" s="236" t="s">
        <v>19</v>
      </c>
      <c r="I86" s="238"/>
      <c r="J86" s="235"/>
      <c r="K86" s="235"/>
      <c r="L86" s="239"/>
      <c r="M86" s="240"/>
      <c r="N86" s="241"/>
      <c r="O86" s="241"/>
      <c r="P86" s="241"/>
      <c r="Q86" s="241"/>
      <c r="R86" s="241"/>
      <c r="S86" s="241"/>
      <c r="T86" s="24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3" t="s">
        <v>160</v>
      </c>
      <c r="AU86" s="243" t="s">
        <v>84</v>
      </c>
      <c r="AV86" s="13" t="s">
        <v>82</v>
      </c>
      <c r="AW86" s="13" t="s">
        <v>37</v>
      </c>
      <c r="AX86" s="13" t="s">
        <v>75</v>
      </c>
      <c r="AY86" s="243" t="s">
        <v>147</v>
      </c>
    </row>
    <row r="87" s="13" customFormat="1">
      <c r="A87" s="13"/>
      <c r="B87" s="234"/>
      <c r="C87" s="235"/>
      <c r="D87" s="227" t="s">
        <v>160</v>
      </c>
      <c r="E87" s="236" t="s">
        <v>19</v>
      </c>
      <c r="F87" s="237" t="s">
        <v>616</v>
      </c>
      <c r="G87" s="235"/>
      <c r="H87" s="236" t="s">
        <v>19</v>
      </c>
      <c r="I87" s="238"/>
      <c r="J87" s="235"/>
      <c r="K87" s="235"/>
      <c r="L87" s="239"/>
      <c r="M87" s="240"/>
      <c r="N87" s="241"/>
      <c r="O87" s="241"/>
      <c r="P87" s="241"/>
      <c r="Q87" s="241"/>
      <c r="R87" s="241"/>
      <c r="S87" s="241"/>
      <c r="T87" s="24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3" t="s">
        <v>160</v>
      </c>
      <c r="AU87" s="243" t="s">
        <v>84</v>
      </c>
      <c r="AV87" s="13" t="s">
        <v>82</v>
      </c>
      <c r="AW87" s="13" t="s">
        <v>37</v>
      </c>
      <c r="AX87" s="13" t="s">
        <v>75</v>
      </c>
      <c r="AY87" s="243" t="s">
        <v>147</v>
      </c>
    </row>
    <row r="88" s="13" customFormat="1">
      <c r="A88" s="13"/>
      <c r="B88" s="234"/>
      <c r="C88" s="235"/>
      <c r="D88" s="227" t="s">
        <v>160</v>
      </c>
      <c r="E88" s="236" t="s">
        <v>19</v>
      </c>
      <c r="F88" s="237" t="s">
        <v>1158</v>
      </c>
      <c r="G88" s="235"/>
      <c r="H88" s="236" t="s">
        <v>19</v>
      </c>
      <c r="I88" s="238"/>
      <c r="J88" s="235"/>
      <c r="K88" s="235"/>
      <c r="L88" s="239"/>
      <c r="M88" s="240"/>
      <c r="N88" s="241"/>
      <c r="O88" s="241"/>
      <c r="P88" s="241"/>
      <c r="Q88" s="241"/>
      <c r="R88" s="241"/>
      <c r="S88" s="241"/>
      <c r="T88" s="24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3" t="s">
        <v>160</v>
      </c>
      <c r="AU88" s="243" t="s">
        <v>84</v>
      </c>
      <c r="AV88" s="13" t="s">
        <v>82</v>
      </c>
      <c r="AW88" s="13" t="s">
        <v>37</v>
      </c>
      <c r="AX88" s="13" t="s">
        <v>75</v>
      </c>
      <c r="AY88" s="243" t="s">
        <v>147</v>
      </c>
    </row>
    <row r="89" s="13" customFormat="1">
      <c r="A89" s="13"/>
      <c r="B89" s="234"/>
      <c r="C89" s="235"/>
      <c r="D89" s="227" t="s">
        <v>160</v>
      </c>
      <c r="E89" s="236" t="s">
        <v>19</v>
      </c>
      <c r="F89" s="237" t="s">
        <v>1159</v>
      </c>
      <c r="G89" s="235"/>
      <c r="H89" s="236" t="s">
        <v>19</v>
      </c>
      <c r="I89" s="238"/>
      <c r="J89" s="235"/>
      <c r="K89" s="235"/>
      <c r="L89" s="239"/>
      <c r="M89" s="240"/>
      <c r="N89" s="241"/>
      <c r="O89" s="241"/>
      <c r="P89" s="241"/>
      <c r="Q89" s="241"/>
      <c r="R89" s="241"/>
      <c r="S89" s="241"/>
      <c r="T89" s="24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3" t="s">
        <v>160</v>
      </c>
      <c r="AU89" s="243" t="s">
        <v>84</v>
      </c>
      <c r="AV89" s="13" t="s">
        <v>82</v>
      </c>
      <c r="AW89" s="13" t="s">
        <v>37</v>
      </c>
      <c r="AX89" s="13" t="s">
        <v>75</v>
      </c>
      <c r="AY89" s="243" t="s">
        <v>147</v>
      </c>
    </row>
    <row r="90" s="13" customFormat="1">
      <c r="A90" s="13"/>
      <c r="B90" s="234"/>
      <c r="C90" s="235"/>
      <c r="D90" s="227" t="s">
        <v>160</v>
      </c>
      <c r="E90" s="236" t="s">
        <v>19</v>
      </c>
      <c r="F90" s="237" t="s">
        <v>1160</v>
      </c>
      <c r="G90" s="235"/>
      <c r="H90" s="236" t="s">
        <v>19</v>
      </c>
      <c r="I90" s="238"/>
      <c r="J90" s="235"/>
      <c r="K90" s="235"/>
      <c r="L90" s="239"/>
      <c r="M90" s="240"/>
      <c r="N90" s="241"/>
      <c r="O90" s="241"/>
      <c r="P90" s="241"/>
      <c r="Q90" s="241"/>
      <c r="R90" s="241"/>
      <c r="S90" s="241"/>
      <c r="T90" s="24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3" t="s">
        <v>160</v>
      </c>
      <c r="AU90" s="243" t="s">
        <v>84</v>
      </c>
      <c r="AV90" s="13" t="s">
        <v>82</v>
      </c>
      <c r="AW90" s="13" t="s">
        <v>37</v>
      </c>
      <c r="AX90" s="13" t="s">
        <v>75</v>
      </c>
      <c r="AY90" s="243" t="s">
        <v>147</v>
      </c>
    </row>
    <row r="91" s="13" customFormat="1">
      <c r="A91" s="13"/>
      <c r="B91" s="234"/>
      <c r="C91" s="235"/>
      <c r="D91" s="227" t="s">
        <v>160</v>
      </c>
      <c r="E91" s="236" t="s">
        <v>19</v>
      </c>
      <c r="F91" s="237" t="s">
        <v>1161</v>
      </c>
      <c r="G91" s="235"/>
      <c r="H91" s="236" t="s">
        <v>19</v>
      </c>
      <c r="I91" s="238"/>
      <c r="J91" s="235"/>
      <c r="K91" s="235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160</v>
      </c>
      <c r="AU91" s="243" t="s">
        <v>84</v>
      </c>
      <c r="AV91" s="13" t="s">
        <v>82</v>
      </c>
      <c r="AW91" s="13" t="s">
        <v>37</v>
      </c>
      <c r="AX91" s="13" t="s">
        <v>75</v>
      </c>
      <c r="AY91" s="243" t="s">
        <v>147</v>
      </c>
    </row>
    <row r="92" s="14" customFormat="1">
      <c r="A92" s="14"/>
      <c r="B92" s="244"/>
      <c r="C92" s="245"/>
      <c r="D92" s="227" t="s">
        <v>160</v>
      </c>
      <c r="E92" s="246" t="s">
        <v>19</v>
      </c>
      <c r="F92" s="247" t="s">
        <v>82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160</v>
      </c>
      <c r="AU92" s="254" t="s">
        <v>84</v>
      </c>
      <c r="AV92" s="14" t="s">
        <v>84</v>
      </c>
      <c r="AW92" s="14" t="s">
        <v>37</v>
      </c>
      <c r="AX92" s="14" t="s">
        <v>82</v>
      </c>
      <c r="AY92" s="254" t="s">
        <v>147</v>
      </c>
    </row>
    <row r="93" s="2" customFormat="1" ht="24.15" customHeight="1">
      <c r="A93" s="40"/>
      <c r="B93" s="41"/>
      <c r="C93" s="214" t="s">
        <v>84</v>
      </c>
      <c r="D93" s="214" t="s">
        <v>149</v>
      </c>
      <c r="E93" s="215" t="s">
        <v>1162</v>
      </c>
      <c r="F93" s="216" t="s">
        <v>1163</v>
      </c>
      <c r="G93" s="217" t="s">
        <v>1164</v>
      </c>
      <c r="H93" s="218">
        <v>9</v>
      </c>
      <c r="I93" s="219"/>
      <c r="J93" s="220">
        <f>ROUND(I93*H93,2)</f>
        <v>0</v>
      </c>
      <c r="K93" s="216" t="s">
        <v>271</v>
      </c>
      <c r="L93" s="46"/>
      <c r="M93" s="221" t="s">
        <v>19</v>
      </c>
      <c r="N93" s="222" t="s">
        <v>46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177</v>
      </c>
      <c r="AT93" s="225" t="s">
        <v>149</v>
      </c>
      <c r="AU93" s="225" t="s">
        <v>84</v>
      </c>
      <c r="AY93" s="19" t="s">
        <v>147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82</v>
      </c>
      <c r="BK93" s="226">
        <f>ROUND(I93*H93,2)</f>
        <v>0</v>
      </c>
      <c r="BL93" s="19" t="s">
        <v>177</v>
      </c>
      <c r="BM93" s="225" t="s">
        <v>1165</v>
      </c>
    </row>
    <row r="94" s="2" customFormat="1">
      <c r="A94" s="40"/>
      <c r="B94" s="41"/>
      <c r="C94" s="42"/>
      <c r="D94" s="227" t="s">
        <v>156</v>
      </c>
      <c r="E94" s="42"/>
      <c r="F94" s="228" t="s">
        <v>1163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156</v>
      </c>
      <c r="AU94" s="19" t="s">
        <v>84</v>
      </c>
    </row>
    <row r="95" s="13" customFormat="1">
      <c r="A95" s="13"/>
      <c r="B95" s="234"/>
      <c r="C95" s="235"/>
      <c r="D95" s="227" t="s">
        <v>160</v>
      </c>
      <c r="E95" s="236" t="s">
        <v>19</v>
      </c>
      <c r="F95" s="237" t="s">
        <v>1166</v>
      </c>
      <c r="G95" s="235"/>
      <c r="H95" s="236" t="s">
        <v>19</v>
      </c>
      <c r="I95" s="238"/>
      <c r="J95" s="235"/>
      <c r="K95" s="235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160</v>
      </c>
      <c r="AU95" s="243" t="s">
        <v>84</v>
      </c>
      <c r="AV95" s="13" t="s">
        <v>82</v>
      </c>
      <c r="AW95" s="13" t="s">
        <v>37</v>
      </c>
      <c r="AX95" s="13" t="s">
        <v>75</v>
      </c>
      <c r="AY95" s="243" t="s">
        <v>147</v>
      </c>
    </row>
    <row r="96" s="13" customFormat="1">
      <c r="A96" s="13"/>
      <c r="B96" s="234"/>
      <c r="C96" s="235"/>
      <c r="D96" s="227" t="s">
        <v>160</v>
      </c>
      <c r="E96" s="236" t="s">
        <v>19</v>
      </c>
      <c r="F96" s="237" t="s">
        <v>1167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160</v>
      </c>
      <c r="AU96" s="243" t="s">
        <v>84</v>
      </c>
      <c r="AV96" s="13" t="s">
        <v>82</v>
      </c>
      <c r="AW96" s="13" t="s">
        <v>37</v>
      </c>
      <c r="AX96" s="13" t="s">
        <v>75</v>
      </c>
      <c r="AY96" s="243" t="s">
        <v>147</v>
      </c>
    </row>
    <row r="97" s="14" customFormat="1">
      <c r="A97" s="14"/>
      <c r="B97" s="244"/>
      <c r="C97" s="245"/>
      <c r="D97" s="227" t="s">
        <v>160</v>
      </c>
      <c r="E97" s="246" t="s">
        <v>19</v>
      </c>
      <c r="F97" s="247" t="s">
        <v>218</v>
      </c>
      <c r="G97" s="245"/>
      <c r="H97" s="248">
        <v>9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160</v>
      </c>
      <c r="AU97" s="254" t="s">
        <v>84</v>
      </c>
      <c r="AV97" s="14" t="s">
        <v>84</v>
      </c>
      <c r="AW97" s="14" t="s">
        <v>37</v>
      </c>
      <c r="AX97" s="14" t="s">
        <v>82</v>
      </c>
      <c r="AY97" s="254" t="s">
        <v>147</v>
      </c>
    </row>
    <row r="98" s="2" customFormat="1" ht="16.5" customHeight="1">
      <c r="A98" s="40"/>
      <c r="B98" s="41"/>
      <c r="C98" s="214" t="s">
        <v>171</v>
      </c>
      <c r="D98" s="214" t="s">
        <v>149</v>
      </c>
      <c r="E98" s="215" t="s">
        <v>1168</v>
      </c>
      <c r="F98" s="216" t="s">
        <v>1169</v>
      </c>
      <c r="G98" s="217" t="s">
        <v>1155</v>
      </c>
      <c r="H98" s="218">
        <v>6</v>
      </c>
      <c r="I98" s="219"/>
      <c r="J98" s="220">
        <f>ROUND(I98*H98,2)</f>
        <v>0</v>
      </c>
      <c r="K98" s="216" t="s">
        <v>271</v>
      </c>
      <c r="L98" s="46"/>
      <c r="M98" s="221" t="s">
        <v>19</v>
      </c>
      <c r="N98" s="222" t="s">
        <v>46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177</v>
      </c>
      <c r="AT98" s="225" t="s">
        <v>149</v>
      </c>
      <c r="AU98" s="225" t="s">
        <v>84</v>
      </c>
      <c r="AY98" s="19" t="s">
        <v>147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82</v>
      </c>
      <c r="BK98" s="226">
        <f>ROUND(I98*H98,2)</f>
        <v>0</v>
      </c>
      <c r="BL98" s="19" t="s">
        <v>177</v>
      </c>
      <c r="BM98" s="225" t="s">
        <v>1170</v>
      </c>
    </row>
    <row r="99" s="2" customFormat="1">
      <c r="A99" s="40"/>
      <c r="B99" s="41"/>
      <c r="C99" s="42"/>
      <c r="D99" s="227" t="s">
        <v>156</v>
      </c>
      <c r="E99" s="42"/>
      <c r="F99" s="228" t="s">
        <v>1169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156</v>
      </c>
      <c r="AU99" s="19" t="s">
        <v>84</v>
      </c>
    </row>
    <row r="100" s="13" customFormat="1">
      <c r="A100" s="13"/>
      <c r="B100" s="234"/>
      <c r="C100" s="235"/>
      <c r="D100" s="227" t="s">
        <v>160</v>
      </c>
      <c r="E100" s="236" t="s">
        <v>19</v>
      </c>
      <c r="F100" s="237" t="s">
        <v>1157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160</v>
      </c>
      <c r="AU100" s="243" t="s">
        <v>84</v>
      </c>
      <c r="AV100" s="13" t="s">
        <v>82</v>
      </c>
      <c r="AW100" s="13" t="s">
        <v>37</v>
      </c>
      <c r="AX100" s="13" t="s">
        <v>75</v>
      </c>
      <c r="AY100" s="243" t="s">
        <v>147</v>
      </c>
    </row>
    <row r="101" s="13" customFormat="1">
      <c r="A101" s="13"/>
      <c r="B101" s="234"/>
      <c r="C101" s="235"/>
      <c r="D101" s="227" t="s">
        <v>160</v>
      </c>
      <c r="E101" s="236" t="s">
        <v>19</v>
      </c>
      <c r="F101" s="237" t="s">
        <v>616</v>
      </c>
      <c r="G101" s="235"/>
      <c r="H101" s="236" t="s">
        <v>19</v>
      </c>
      <c r="I101" s="238"/>
      <c r="J101" s="235"/>
      <c r="K101" s="235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160</v>
      </c>
      <c r="AU101" s="243" t="s">
        <v>84</v>
      </c>
      <c r="AV101" s="13" t="s">
        <v>82</v>
      </c>
      <c r="AW101" s="13" t="s">
        <v>37</v>
      </c>
      <c r="AX101" s="13" t="s">
        <v>75</v>
      </c>
      <c r="AY101" s="243" t="s">
        <v>147</v>
      </c>
    </row>
    <row r="102" s="13" customFormat="1">
      <c r="A102" s="13"/>
      <c r="B102" s="234"/>
      <c r="C102" s="235"/>
      <c r="D102" s="227" t="s">
        <v>160</v>
      </c>
      <c r="E102" s="236" t="s">
        <v>19</v>
      </c>
      <c r="F102" s="237" t="s">
        <v>1171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160</v>
      </c>
      <c r="AU102" s="243" t="s">
        <v>84</v>
      </c>
      <c r="AV102" s="13" t="s">
        <v>82</v>
      </c>
      <c r="AW102" s="13" t="s">
        <v>37</v>
      </c>
      <c r="AX102" s="13" t="s">
        <v>75</v>
      </c>
      <c r="AY102" s="243" t="s">
        <v>147</v>
      </c>
    </row>
    <row r="103" s="13" customFormat="1">
      <c r="A103" s="13"/>
      <c r="B103" s="234"/>
      <c r="C103" s="235"/>
      <c r="D103" s="227" t="s">
        <v>160</v>
      </c>
      <c r="E103" s="236" t="s">
        <v>19</v>
      </c>
      <c r="F103" s="237" t="s">
        <v>1172</v>
      </c>
      <c r="G103" s="235"/>
      <c r="H103" s="236" t="s">
        <v>19</v>
      </c>
      <c r="I103" s="238"/>
      <c r="J103" s="235"/>
      <c r="K103" s="235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160</v>
      </c>
      <c r="AU103" s="243" t="s">
        <v>84</v>
      </c>
      <c r="AV103" s="13" t="s">
        <v>82</v>
      </c>
      <c r="AW103" s="13" t="s">
        <v>37</v>
      </c>
      <c r="AX103" s="13" t="s">
        <v>75</v>
      </c>
      <c r="AY103" s="243" t="s">
        <v>147</v>
      </c>
    </row>
    <row r="104" s="14" customFormat="1">
      <c r="A104" s="14"/>
      <c r="B104" s="244"/>
      <c r="C104" s="245"/>
      <c r="D104" s="227" t="s">
        <v>160</v>
      </c>
      <c r="E104" s="246" t="s">
        <v>19</v>
      </c>
      <c r="F104" s="247" t="s">
        <v>199</v>
      </c>
      <c r="G104" s="245"/>
      <c r="H104" s="248">
        <v>6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160</v>
      </c>
      <c r="AU104" s="254" t="s">
        <v>84</v>
      </c>
      <c r="AV104" s="14" t="s">
        <v>84</v>
      </c>
      <c r="AW104" s="14" t="s">
        <v>37</v>
      </c>
      <c r="AX104" s="14" t="s">
        <v>82</v>
      </c>
      <c r="AY104" s="254" t="s">
        <v>147</v>
      </c>
    </row>
    <row r="105" s="2" customFormat="1" ht="16.5" customHeight="1">
      <c r="A105" s="40"/>
      <c r="B105" s="41"/>
      <c r="C105" s="214" t="s">
        <v>154</v>
      </c>
      <c r="D105" s="214" t="s">
        <v>149</v>
      </c>
      <c r="E105" s="215" t="s">
        <v>1173</v>
      </c>
      <c r="F105" s="216" t="s">
        <v>1174</v>
      </c>
      <c r="G105" s="217" t="s">
        <v>1155</v>
      </c>
      <c r="H105" s="218">
        <v>9</v>
      </c>
      <c r="I105" s="219"/>
      <c r="J105" s="220">
        <f>ROUND(I105*H105,2)</f>
        <v>0</v>
      </c>
      <c r="K105" s="216" t="s">
        <v>271</v>
      </c>
      <c r="L105" s="46"/>
      <c r="M105" s="221" t="s">
        <v>19</v>
      </c>
      <c r="N105" s="222" t="s">
        <v>46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177</v>
      </c>
      <c r="AT105" s="225" t="s">
        <v>149</v>
      </c>
      <c r="AU105" s="225" t="s">
        <v>84</v>
      </c>
      <c r="AY105" s="19" t="s">
        <v>147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82</v>
      </c>
      <c r="BK105" s="226">
        <f>ROUND(I105*H105,2)</f>
        <v>0</v>
      </c>
      <c r="BL105" s="19" t="s">
        <v>177</v>
      </c>
      <c r="BM105" s="225" t="s">
        <v>1175</v>
      </c>
    </row>
    <row r="106" s="2" customFormat="1">
      <c r="A106" s="40"/>
      <c r="B106" s="41"/>
      <c r="C106" s="42"/>
      <c r="D106" s="227" t="s">
        <v>156</v>
      </c>
      <c r="E106" s="42"/>
      <c r="F106" s="228" t="s">
        <v>1174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156</v>
      </c>
      <c r="AU106" s="19" t="s">
        <v>84</v>
      </c>
    </row>
    <row r="107" s="13" customFormat="1">
      <c r="A107" s="13"/>
      <c r="B107" s="234"/>
      <c r="C107" s="235"/>
      <c r="D107" s="227" t="s">
        <v>160</v>
      </c>
      <c r="E107" s="236" t="s">
        <v>19</v>
      </c>
      <c r="F107" s="237" t="s">
        <v>1157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160</v>
      </c>
      <c r="AU107" s="243" t="s">
        <v>84</v>
      </c>
      <c r="AV107" s="13" t="s">
        <v>82</v>
      </c>
      <c r="AW107" s="13" t="s">
        <v>37</v>
      </c>
      <c r="AX107" s="13" t="s">
        <v>75</v>
      </c>
      <c r="AY107" s="243" t="s">
        <v>147</v>
      </c>
    </row>
    <row r="108" s="13" customFormat="1">
      <c r="A108" s="13"/>
      <c r="B108" s="234"/>
      <c r="C108" s="235"/>
      <c r="D108" s="227" t="s">
        <v>160</v>
      </c>
      <c r="E108" s="236" t="s">
        <v>19</v>
      </c>
      <c r="F108" s="237" t="s">
        <v>616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160</v>
      </c>
      <c r="AU108" s="243" t="s">
        <v>84</v>
      </c>
      <c r="AV108" s="13" t="s">
        <v>82</v>
      </c>
      <c r="AW108" s="13" t="s">
        <v>37</v>
      </c>
      <c r="AX108" s="13" t="s">
        <v>75</v>
      </c>
      <c r="AY108" s="243" t="s">
        <v>147</v>
      </c>
    </row>
    <row r="109" s="13" customFormat="1">
      <c r="A109" s="13"/>
      <c r="B109" s="234"/>
      <c r="C109" s="235"/>
      <c r="D109" s="227" t="s">
        <v>160</v>
      </c>
      <c r="E109" s="236" t="s">
        <v>19</v>
      </c>
      <c r="F109" s="237" t="s">
        <v>1176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160</v>
      </c>
      <c r="AU109" s="243" t="s">
        <v>84</v>
      </c>
      <c r="AV109" s="13" t="s">
        <v>82</v>
      </c>
      <c r="AW109" s="13" t="s">
        <v>37</v>
      </c>
      <c r="AX109" s="13" t="s">
        <v>75</v>
      </c>
      <c r="AY109" s="243" t="s">
        <v>147</v>
      </c>
    </row>
    <row r="110" s="13" customFormat="1">
      <c r="A110" s="13"/>
      <c r="B110" s="234"/>
      <c r="C110" s="235"/>
      <c r="D110" s="227" t="s">
        <v>160</v>
      </c>
      <c r="E110" s="236" t="s">
        <v>19</v>
      </c>
      <c r="F110" s="237" t="s">
        <v>1177</v>
      </c>
      <c r="G110" s="235"/>
      <c r="H110" s="236" t="s">
        <v>19</v>
      </c>
      <c r="I110" s="238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160</v>
      </c>
      <c r="AU110" s="243" t="s">
        <v>84</v>
      </c>
      <c r="AV110" s="13" t="s">
        <v>82</v>
      </c>
      <c r="AW110" s="13" t="s">
        <v>37</v>
      </c>
      <c r="AX110" s="13" t="s">
        <v>75</v>
      </c>
      <c r="AY110" s="243" t="s">
        <v>147</v>
      </c>
    </row>
    <row r="111" s="13" customFormat="1">
      <c r="A111" s="13"/>
      <c r="B111" s="234"/>
      <c r="C111" s="235"/>
      <c r="D111" s="227" t="s">
        <v>160</v>
      </c>
      <c r="E111" s="236" t="s">
        <v>19</v>
      </c>
      <c r="F111" s="237" t="s">
        <v>1178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160</v>
      </c>
      <c r="AU111" s="243" t="s">
        <v>84</v>
      </c>
      <c r="AV111" s="13" t="s">
        <v>82</v>
      </c>
      <c r="AW111" s="13" t="s">
        <v>37</v>
      </c>
      <c r="AX111" s="13" t="s">
        <v>75</v>
      </c>
      <c r="AY111" s="243" t="s">
        <v>147</v>
      </c>
    </row>
    <row r="112" s="14" customFormat="1">
      <c r="A112" s="14"/>
      <c r="B112" s="244"/>
      <c r="C112" s="245"/>
      <c r="D112" s="227" t="s">
        <v>160</v>
      </c>
      <c r="E112" s="246" t="s">
        <v>19</v>
      </c>
      <c r="F112" s="247" t="s">
        <v>218</v>
      </c>
      <c r="G112" s="245"/>
      <c r="H112" s="248">
        <v>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160</v>
      </c>
      <c r="AU112" s="254" t="s">
        <v>84</v>
      </c>
      <c r="AV112" s="14" t="s">
        <v>84</v>
      </c>
      <c r="AW112" s="14" t="s">
        <v>37</v>
      </c>
      <c r="AX112" s="14" t="s">
        <v>82</v>
      </c>
      <c r="AY112" s="254" t="s">
        <v>147</v>
      </c>
    </row>
    <row r="113" s="2" customFormat="1" ht="16.5" customHeight="1">
      <c r="A113" s="40"/>
      <c r="B113" s="41"/>
      <c r="C113" s="214" t="s">
        <v>191</v>
      </c>
      <c r="D113" s="214" t="s">
        <v>149</v>
      </c>
      <c r="E113" s="215" t="s">
        <v>1179</v>
      </c>
      <c r="F113" s="216" t="s">
        <v>1180</v>
      </c>
      <c r="G113" s="217" t="s">
        <v>1155</v>
      </c>
      <c r="H113" s="218">
        <v>1</v>
      </c>
      <c r="I113" s="219"/>
      <c r="J113" s="220">
        <f>ROUND(I113*H113,2)</f>
        <v>0</v>
      </c>
      <c r="K113" s="216" t="s">
        <v>271</v>
      </c>
      <c r="L113" s="46"/>
      <c r="M113" s="221" t="s">
        <v>19</v>
      </c>
      <c r="N113" s="222" t="s">
        <v>46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177</v>
      </c>
      <c r="AT113" s="225" t="s">
        <v>149</v>
      </c>
      <c r="AU113" s="225" t="s">
        <v>84</v>
      </c>
      <c r="AY113" s="19" t="s">
        <v>147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82</v>
      </c>
      <c r="BK113" s="226">
        <f>ROUND(I113*H113,2)</f>
        <v>0</v>
      </c>
      <c r="BL113" s="19" t="s">
        <v>177</v>
      </c>
      <c r="BM113" s="225" t="s">
        <v>1181</v>
      </c>
    </row>
    <row r="114" s="2" customFormat="1">
      <c r="A114" s="40"/>
      <c r="B114" s="41"/>
      <c r="C114" s="42"/>
      <c r="D114" s="227" t="s">
        <v>156</v>
      </c>
      <c r="E114" s="42"/>
      <c r="F114" s="228" t="s">
        <v>1180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156</v>
      </c>
      <c r="AU114" s="19" t="s">
        <v>84</v>
      </c>
    </row>
    <row r="115" s="13" customFormat="1">
      <c r="A115" s="13"/>
      <c r="B115" s="234"/>
      <c r="C115" s="235"/>
      <c r="D115" s="227" t="s">
        <v>160</v>
      </c>
      <c r="E115" s="236" t="s">
        <v>19</v>
      </c>
      <c r="F115" s="237" t="s">
        <v>1157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160</v>
      </c>
      <c r="AU115" s="243" t="s">
        <v>84</v>
      </c>
      <c r="AV115" s="13" t="s">
        <v>82</v>
      </c>
      <c r="AW115" s="13" t="s">
        <v>37</v>
      </c>
      <c r="AX115" s="13" t="s">
        <v>75</v>
      </c>
      <c r="AY115" s="243" t="s">
        <v>147</v>
      </c>
    </row>
    <row r="116" s="13" customFormat="1">
      <c r="A116" s="13"/>
      <c r="B116" s="234"/>
      <c r="C116" s="235"/>
      <c r="D116" s="227" t="s">
        <v>160</v>
      </c>
      <c r="E116" s="236" t="s">
        <v>19</v>
      </c>
      <c r="F116" s="237" t="s">
        <v>1182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160</v>
      </c>
      <c r="AU116" s="243" t="s">
        <v>84</v>
      </c>
      <c r="AV116" s="13" t="s">
        <v>82</v>
      </c>
      <c r="AW116" s="13" t="s">
        <v>37</v>
      </c>
      <c r="AX116" s="13" t="s">
        <v>75</v>
      </c>
      <c r="AY116" s="243" t="s">
        <v>147</v>
      </c>
    </row>
    <row r="117" s="13" customFormat="1">
      <c r="A117" s="13"/>
      <c r="B117" s="234"/>
      <c r="C117" s="235"/>
      <c r="D117" s="227" t="s">
        <v>160</v>
      </c>
      <c r="E117" s="236" t="s">
        <v>19</v>
      </c>
      <c r="F117" s="237" t="s">
        <v>1183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160</v>
      </c>
      <c r="AU117" s="243" t="s">
        <v>84</v>
      </c>
      <c r="AV117" s="13" t="s">
        <v>82</v>
      </c>
      <c r="AW117" s="13" t="s">
        <v>37</v>
      </c>
      <c r="AX117" s="13" t="s">
        <v>75</v>
      </c>
      <c r="AY117" s="243" t="s">
        <v>147</v>
      </c>
    </row>
    <row r="118" s="14" customFormat="1">
      <c r="A118" s="14"/>
      <c r="B118" s="244"/>
      <c r="C118" s="245"/>
      <c r="D118" s="227" t="s">
        <v>160</v>
      </c>
      <c r="E118" s="246" t="s">
        <v>19</v>
      </c>
      <c r="F118" s="247" t="s">
        <v>82</v>
      </c>
      <c r="G118" s="245"/>
      <c r="H118" s="248">
        <v>1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160</v>
      </c>
      <c r="AU118" s="254" t="s">
        <v>84</v>
      </c>
      <c r="AV118" s="14" t="s">
        <v>84</v>
      </c>
      <c r="AW118" s="14" t="s">
        <v>37</v>
      </c>
      <c r="AX118" s="14" t="s">
        <v>82</v>
      </c>
      <c r="AY118" s="254" t="s">
        <v>147</v>
      </c>
    </row>
    <row r="119" s="2" customFormat="1" ht="16.5" customHeight="1">
      <c r="A119" s="40"/>
      <c r="B119" s="41"/>
      <c r="C119" s="214" t="s">
        <v>199</v>
      </c>
      <c r="D119" s="214" t="s">
        <v>149</v>
      </c>
      <c r="E119" s="215" t="s">
        <v>1184</v>
      </c>
      <c r="F119" s="216" t="s">
        <v>1185</v>
      </c>
      <c r="G119" s="217" t="s">
        <v>1155</v>
      </c>
      <c r="H119" s="218">
        <v>4</v>
      </c>
      <c r="I119" s="219"/>
      <c r="J119" s="220">
        <f>ROUND(I119*H119,2)</f>
        <v>0</v>
      </c>
      <c r="K119" s="216" t="s">
        <v>271</v>
      </c>
      <c r="L119" s="46"/>
      <c r="M119" s="221" t="s">
        <v>19</v>
      </c>
      <c r="N119" s="222" t="s">
        <v>46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177</v>
      </c>
      <c r="AT119" s="225" t="s">
        <v>149</v>
      </c>
      <c r="AU119" s="225" t="s">
        <v>84</v>
      </c>
      <c r="AY119" s="19" t="s">
        <v>147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82</v>
      </c>
      <c r="BK119" s="226">
        <f>ROUND(I119*H119,2)</f>
        <v>0</v>
      </c>
      <c r="BL119" s="19" t="s">
        <v>177</v>
      </c>
      <c r="BM119" s="225" t="s">
        <v>1186</v>
      </c>
    </row>
    <row r="120" s="2" customFormat="1">
      <c r="A120" s="40"/>
      <c r="B120" s="41"/>
      <c r="C120" s="42"/>
      <c r="D120" s="227" t="s">
        <v>156</v>
      </c>
      <c r="E120" s="42"/>
      <c r="F120" s="228" t="s">
        <v>1185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156</v>
      </c>
      <c r="AU120" s="19" t="s">
        <v>84</v>
      </c>
    </row>
    <row r="121" s="13" customFormat="1">
      <c r="A121" s="13"/>
      <c r="B121" s="234"/>
      <c r="C121" s="235"/>
      <c r="D121" s="227" t="s">
        <v>160</v>
      </c>
      <c r="E121" s="236" t="s">
        <v>19</v>
      </c>
      <c r="F121" s="237" t="s">
        <v>1157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160</v>
      </c>
      <c r="AU121" s="243" t="s">
        <v>84</v>
      </c>
      <c r="AV121" s="13" t="s">
        <v>82</v>
      </c>
      <c r="AW121" s="13" t="s">
        <v>37</v>
      </c>
      <c r="AX121" s="13" t="s">
        <v>75</v>
      </c>
      <c r="AY121" s="243" t="s">
        <v>147</v>
      </c>
    </row>
    <row r="122" s="13" customFormat="1">
      <c r="A122" s="13"/>
      <c r="B122" s="234"/>
      <c r="C122" s="235"/>
      <c r="D122" s="227" t="s">
        <v>160</v>
      </c>
      <c r="E122" s="236" t="s">
        <v>19</v>
      </c>
      <c r="F122" s="237" t="s">
        <v>1187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160</v>
      </c>
      <c r="AU122" s="243" t="s">
        <v>84</v>
      </c>
      <c r="AV122" s="13" t="s">
        <v>82</v>
      </c>
      <c r="AW122" s="13" t="s">
        <v>37</v>
      </c>
      <c r="AX122" s="13" t="s">
        <v>75</v>
      </c>
      <c r="AY122" s="243" t="s">
        <v>147</v>
      </c>
    </row>
    <row r="123" s="14" customFormat="1">
      <c r="A123" s="14"/>
      <c r="B123" s="244"/>
      <c r="C123" s="245"/>
      <c r="D123" s="227" t="s">
        <v>160</v>
      </c>
      <c r="E123" s="246" t="s">
        <v>19</v>
      </c>
      <c r="F123" s="247" t="s">
        <v>154</v>
      </c>
      <c r="G123" s="245"/>
      <c r="H123" s="248">
        <v>4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160</v>
      </c>
      <c r="AU123" s="254" t="s">
        <v>84</v>
      </c>
      <c r="AV123" s="14" t="s">
        <v>84</v>
      </c>
      <c r="AW123" s="14" t="s">
        <v>37</v>
      </c>
      <c r="AX123" s="14" t="s">
        <v>75</v>
      </c>
      <c r="AY123" s="254" t="s">
        <v>147</v>
      </c>
    </row>
    <row r="124" s="15" customFormat="1">
      <c r="A124" s="15"/>
      <c r="B124" s="265"/>
      <c r="C124" s="266"/>
      <c r="D124" s="227" t="s">
        <v>160</v>
      </c>
      <c r="E124" s="267" t="s">
        <v>19</v>
      </c>
      <c r="F124" s="268" t="s">
        <v>260</v>
      </c>
      <c r="G124" s="266"/>
      <c r="H124" s="269">
        <v>4</v>
      </c>
      <c r="I124" s="270"/>
      <c r="J124" s="266"/>
      <c r="K124" s="266"/>
      <c r="L124" s="271"/>
      <c r="M124" s="279"/>
      <c r="N124" s="280"/>
      <c r="O124" s="280"/>
      <c r="P124" s="280"/>
      <c r="Q124" s="280"/>
      <c r="R124" s="280"/>
      <c r="S124" s="280"/>
      <c r="T124" s="281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5" t="s">
        <v>160</v>
      </c>
      <c r="AU124" s="275" t="s">
        <v>84</v>
      </c>
      <c r="AV124" s="15" t="s">
        <v>154</v>
      </c>
      <c r="AW124" s="15" t="s">
        <v>37</v>
      </c>
      <c r="AX124" s="15" t="s">
        <v>82</v>
      </c>
      <c r="AY124" s="275" t="s">
        <v>147</v>
      </c>
    </row>
    <row r="125" s="2" customFormat="1" ht="6.96" customHeight="1">
      <c r="A125" s="40"/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46"/>
      <c r="M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</sheetData>
  <sheetProtection sheet="1" autoFilter="0" formatColumns="0" formatRows="0" objects="1" scenarios="1" spinCount="100000" saltValue="hWQruPGaDkmmnw+gIgdrGrgnn9yAHlrOJB/bJbofHNJSxGlNsiUU+FFELddZMYFpm30gWxPFlJdHbJc9P2wJOg==" hashValue="hQ6qNHuZyAVqQ89JYi1j3WsRHqUZizfF7SXb1/5+fBxoFMyAPo9F6czcQvGujy9rrvY9Qdkyf2ubax/kPYRrPg==" algorithmName="SHA-512" password="CC35"/>
  <autoFilter ref="C80:K12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1188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1189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1190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1191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1192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1193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1194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1195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1196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1197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1198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81</v>
      </c>
      <c r="F18" s="293" t="s">
        <v>1199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1200</v>
      </c>
      <c r="F19" s="293" t="s">
        <v>1201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1202</v>
      </c>
      <c r="F20" s="293" t="s">
        <v>1203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1204</v>
      </c>
      <c r="F21" s="293" t="s">
        <v>1205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111</v>
      </c>
      <c r="F22" s="293" t="s">
        <v>1206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88</v>
      </c>
      <c r="F23" s="293" t="s">
        <v>1207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1208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1209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1210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1211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1212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1213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1214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1215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1216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133</v>
      </c>
      <c r="F36" s="293"/>
      <c r="G36" s="293" t="s">
        <v>1217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1218</v>
      </c>
      <c r="F37" s="293"/>
      <c r="G37" s="293" t="s">
        <v>1219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56</v>
      </c>
      <c r="F38" s="293"/>
      <c r="G38" s="293" t="s">
        <v>1220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57</v>
      </c>
      <c r="F39" s="293"/>
      <c r="G39" s="293" t="s">
        <v>1221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134</v>
      </c>
      <c r="F40" s="293"/>
      <c r="G40" s="293" t="s">
        <v>1222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135</v>
      </c>
      <c r="F41" s="293"/>
      <c r="G41" s="293" t="s">
        <v>1223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1224</v>
      </c>
      <c r="F42" s="293"/>
      <c r="G42" s="293" t="s">
        <v>1225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1226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1227</v>
      </c>
      <c r="F44" s="293"/>
      <c r="G44" s="293" t="s">
        <v>1228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137</v>
      </c>
      <c r="F45" s="293"/>
      <c r="G45" s="293" t="s">
        <v>1229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1230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1231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1232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1233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1234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1235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1236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1237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1238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1239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1240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1241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1242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1243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1244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1245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1246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1247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1248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1249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1250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1251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1252</v>
      </c>
      <c r="D76" s="311"/>
      <c r="E76" s="311"/>
      <c r="F76" s="311" t="s">
        <v>1253</v>
      </c>
      <c r="G76" s="312"/>
      <c r="H76" s="311" t="s">
        <v>57</v>
      </c>
      <c r="I76" s="311" t="s">
        <v>60</v>
      </c>
      <c r="J76" s="311" t="s">
        <v>1254</v>
      </c>
      <c r="K76" s="310"/>
    </row>
    <row r="77" s="1" customFormat="1" ht="17.25" customHeight="1">
      <c r="B77" s="308"/>
      <c r="C77" s="313" t="s">
        <v>1255</v>
      </c>
      <c r="D77" s="313"/>
      <c r="E77" s="313"/>
      <c r="F77" s="314" t="s">
        <v>1256</v>
      </c>
      <c r="G77" s="315"/>
      <c r="H77" s="313"/>
      <c r="I77" s="313"/>
      <c r="J77" s="313" t="s">
        <v>1257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56</v>
      </c>
      <c r="D79" s="318"/>
      <c r="E79" s="318"/>
      <c r="F79" s="319" t="s">
        <v>1258</v>
      </c>
      <c r="G79" s="320"/>
      <c r="H79" s="296" t="s">
        <v>1259</v>
      </c>
      <c r="I79" s="296" t="s">
        <v>1260</v>
      </c>
      <c r="J79" s="296">
        <v>20</v>
      </c>
      <c r="K79" s="310"/>
    </row>
    <row r="80" s="1" customFormat="1" ht="15" customHeight="1">
      <c r="B80" s="308"/>
      <c r="C80" s="296" t="s">
        <v>1261</v>
      </c>
      <c r="D80" s="296"/>
      <c r="E80" s="296"/>
      <c r="F80" s="319" t="s">
        <v>1258</v>
      </c>
      <c r="G80" s="320"/>
      <c r="H80" s="296" t="s">
        <v>1262</v>
      </c>
      <c r="I80" s="296" t="s">
        <v>1260</v>
      </c>
      <c r="J80" s="296">
        <v>120</v>
      </c>
      <c r="K80" s="310"/>
    </row>
    <row r="81" s="1" customFormat="1" ht="15" customHeight="1">
      <c r="B81" s="321"/>
      <c r="C81" s="296" t="s">
        <v>1263</v>
      </c>
      <c r="D81" s="296"/>
      <c r="E81" s="296"/>
      <c r="F81" s="319" t="s">
        <v>1264</v>
      </c>
      <c r="G81" s="320"/>
      <c r="H81" s="296" t="s">
        <v>1265</v>
      </c>
      <c r="I81" s="296" t="s">
        <v>1260</v>
      </c>
      <c r="J81" s="296">
        <v>50</v>
      </c>
      <c r="K81" s="310"/>
    </row>
    <row r="82" s="1" customFormat="1" ht="15" customHeight="1">
      <c r="B82" s="321"/>
      <c r="C82" s="296" t="s">
        <v>1266</v>
      </c>
      <c r="D82" s="296"/>
      <c r="E82" s="296"/>
      <c r="F82" s="319" t="s">
        <v>1258</v>
      </c>
      <c r="G82" s="320"/>
      <c r="H82" s="296" t="s">
        <v>1267</v>
      </c>
      <c r="I82" s="296" t="s">
        <v>1268</v>
      </c>
      <c r="J82" s="296"/>
      <c r="K82" s="310"/>
    </row>
    <row r="83" s="1" customFormat="1" ht="15" customHeight="1">
      <c r="B83" s="321"/>
      <c r="C83" s="322" t="s">
        <v>1269</v>
      </c>
      <c r="D83" s="322"/>
      <c r="E83" s="322"/>
      <c r="F83" s="323" t="s">
        <v>1264</v>
      </c>
      <c r="G83" s="322"/>
      <c r="H83" s="322" t="s">
        <v>1270</v>
      </c>
      <c r="I83" s="322" t="s">
        <v>1260</v>
      </c>
      <c r="J83" s="322">
        <v>15</v>
      </c>
      <c r="K83" s="310"/>
    </row>
    <row r="84" s="1" customFormat="1" ht="15" customHeight="1">
      <c r="B84" s="321"/>
      <c r="C84" s="322" t="s">
        <v>1271</v>
      </c>
      <c r="D84" s="322"/>
      <c r="E84" s="322"/>
      <c r="F84" s="323" t="s">
        <v>1264</v>
      </c>
      <c r="G84" s="322"/>
      <c r="H84" s="322" t="s">
        <v>1272</v>
      </c>
      <c r="I84" s="322" t="s">
        <v>1260</v>
      </c>
      <c r="J84" s="322">
        <v>15</v>
      </c>
      <c r="K84" s="310"/>
    </row>
    <row r="85" s="1" customFormat="1" ht="15" customHeight="1">
      <c r="B85" s="321"/>
      <c r="C85" s="322" t="s">
        <v>1273</v>
      </c>
      <c r="D85" s="322"/>
      <c r="E85" s="322"/>
      <c r="F85" s="323" t="s">
        <v>1264</v>
      </c>
      <c r="G85" s="322"/>
      <c r="H85" s="322" t="s">
        <v>1274</v>
      </c>
      <c r="I85" s="322" t="s">
        <v>1260</v>
      </c>
      <c r="J85" s="322">
        <v>20</v>
      </c>
      <c r="K85" s="310"/>
    </row>
    <row r="86" s="1" customFormat="1" ht="15" customHeight="1">
      <c r="B86" s="321"/>
      <c r="C86" s="322" t="s">
        <v>1275</v>
      </c>
      <c r="D86" s="322"/>
      <c r="E86" s="322"/>
      <c r="F86" s="323" t="s">
        <v>1264</v>
      </c>
      <c r="G86" s="322"/>
      <c r="H86" s="322" t="s">
        <v>1276</v>
      </c>
      <c r="I86" s="322" t="s">
        <v>1260</v>
      </c>
      <c r="J86" s="322">
        <v>20</v>
      </c>
      <c r="K86" s="310"/>
    </row>
    <row r="87" s="1" customFormat="1" ht="15" customHeight="1">
      <c r="B87" s="321"/>
      <c r="C87" s="296" t="s">
        <v>1277</v>
      </c>
      <c r="D87" s="296"/>
      <c r="E87" s="296"/>
      <c r="F87" s="319" t="s">
        <v>1264</v>
      </c>
      <c r="G87" s="320"/>
      <c r="H87" s="296" t="s">
        <v>1278</v>
      </c>
      <c r="I87" s="296" t="s">
        <v>1260</v>
      </c>
      <c r="J87" s="296">
        <v>50</v>
      </c>
      <c r="K87" s="310"/>
    </row>
    <row r="88" s="1" customFormat="1" ht="15" customHeight="1">
      <c r="B88" s="321"/>
      <c r="C88" s="296" t="s">
        <v>1279</v>
      </c>
      <c r="D88" s="296"/>
      <c r="E88" s="296"/>
      <c r="F88" s="319" t="s">
        <v>1264</v>
      </c>
      <c r="G88" s="320"/>
      <c r="H88" s="296" t="s">
        <v>1280</v>
      </c>
      <c r="I88" s="296" t="s">
        <v>1260</v>
      </c>
      <c r="J88" s="296">
        <v>20</v>
      </c>
      <c r="K88" s="310"/>
    </row>
    <row r="89" s="1" customFormat="1" ht="15" customHeight="1">
      <c r="B89" s="321"/>
      <c r="C89" s="296" t="s">
        <v>1281</v>
      </c>
      <c r="D89" s="296"/>
      <c r="E89" s="296"/>
      <c r="F89" s="319" t="s">
        <v>1264</v>
      </c>
      <c r="G89" s="320"/>
      <c r="H89" s="296" t="s">
        <v>1282</v>
      </c>
      <c r="I89" s="296" t="s">
        <v>1260</v>
      </c>
      <c r="J89" s="296">
        <v>20</v>
      </c>
      <c r="K89" s="310"/>
    </row>
    <row r="90" s="1" customFormat="1" ht="15" customHeight="1">
      <c r="B90" s="321"/>
      <c r="C90" s="296" t="s">
        <v>1283</v>
      </c>
      <c r="D90" s="296"/>
      <c r="E90" s="296"/>
      <c r="F90" s="319" t="s">
        <v>1264</v>
      </c>
      <c r="G90" s="320"/>
      <c r="H90" s="296" t="s">
        <v>1284</v>
      </c>
      <c r="I90" s="296" t="s">
        <v>1260</v>
      </c>
      <c r="J90" s="296">
        <v>50</v>
      </c>
      <c r="K90" s="310"/>
    </row>
    <row r="91" s="1" customFormat="1" ht="15" customHeight="1">
      <c r="B91" s="321"/>
      <c r="C91" s="296" t="s">
        <v>1285</v>
      </c>
      <c r="D91" s="296"/>
      <c r="E91" s="296"/>
      <c r="F91" s="319" t="s">
        <v>1264</v>
      </c>
      <c r="G91" s="320"/>
      <c r="H91" s="296" t="s">
        <v>1285</v>
      </c>
      <c r="I91" s="296" t="s">
        <v>1260</v>
      </c>
      <c r="J91" s="296">
        <v>50</v>
      </c>
      <c r="K91" s="310"/>
    </row>
    <row r="92" s="1" customFormat="1" ht="15" customHeight="1">
      <c r="B92" s="321"/>
      <c r="C92" s="296" t="s">
        <v>1286</v>
      </c>
      <c r="D92" s="296"/>
      <c r="E92" s="296"/>
      <c r="F92" s="319" t="s">
        <v>1264</v>
      </c>
      <c r="G92" s="320"/>
      <c r="H92" s="296" t="s">
        <v>1287</v>
      </c>
      <c r="I92" s="296" t="s">
        <v>1260</v>
      </c>
      <c r="J92" s="296">
        <v>255</v>
      </c>
      <c r="K92" s="310"/>
    </row>
    <row r="93" s="1" customFormat="1" ht="15" customHeight="1">
      <c r="B93" s="321"/>
      <c r="C93" s="296" t="s">
        <v>1288</v>
      </c>
      <c r="D93" s="296"/>
      <c r="E93" s="296"/>
      <c r="F93" s="319" t="s">
        <v>1258</v>
      </c>
      <c r="G93" s="320"/>
      <c r="H93" s="296" t="s">
        <v>1289</v>
      </c>
      <c r="I93" s="296" t="s">
        <v>1290</v>
      </c>
      <c r="J93" s="296"/>
      <c r="K93" s="310"/>
    </row>
    <row r="94" s="1" customFormat="1" ht="15" customHeight="1">
      <c r="B94" s="321"/>
      <c r="C94" s="296" t="s">
        <v>1291</v>
      </c>
      <c r="D94" s="296"/>
      <c r="E94" s="296"/>
      <c r="F94" s="319" t="s">
        <v>1258</v>
      </c>
      <c r="G94" s="320"/>
      <c r="H94" s="296" t="s">
        <v>1292</v>
      </c>
      <c r="I94" s="296" t="s">
        <v>1293</v>
      </c>
      <c r="J94" s="296"/>
      <c r="K94" s="310"/>
    </row>
    <row r="95" s="1" customFormat="1" ht="15" customHeight="1">
      <c r="B95" s="321"/>
      <c r="C95" s="296" t="s">
        <v>1294</v>
      </c>
      <c r="D95" s="296"/>
      <c r="E95" s="296"/>
      <c r="F95" s="319" t="s">
        <v>1258</v>
      </c>
      <c r="G95" s="320"/>
      <c r="H95" s="296" t="s">
        <v>1294</v>
      </c>
      <c r="I95" s="296" t="s">
        <v>1293</v>
      </c>
      <c r="J95" s="296"/>
      <c r="K95" s="310"/>
    </row>
    <row r="96" s="1" customFormat="1" ht="15" customHeight="1">
      <c r="B96" s="321"/>
      <c r="C96" s="296" t="s">
        <v>41</v>
      </c>
      <c r="D96" s="296"/>
      <c r="E96" s="296"/>
      <c r="F96" s="319" t="s">
        <v>1258</v>
      </c>
      <c r="G96" s="320"/>
      <c r="H96" s="296" t="s">
        <v>1295</v>
      </c>
      <c r="I96" s="296" t="s">
        <v>1293</v>
      </c>
      <c r="J96" s="296"/>
      <c r="K96" s="310"/>
    </row>
    <row r="97" s="1" customFormat="1" ht="15" customHeight="1">
      <c r="B97" s="321"/>
      <c r="C97" s="296" t="s">
        <v>51</v>
      </c>
      <c r="D97" s="296"/>
      <c r="E97" s="296"/>
      <c r="F97" s="319" t="s">
        <v>1258</v>
      </c>
      <c r="G97" s="320"/>
      <c r="H97" s="296" t="s">
        <v>1296</v>
      </c>
      <c r="I97" s="296" t="s">
        <v>1293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1297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1252</v>
      </c>
      <c r="D103" s="311"/>
      <c r="E103" s="311"/>
      <c r="F103" s="311" t="s">
        <v>1253</v>
      </c>
      <c r="G103" s="312"/>
      <c r="H103" s="311" t="s">
        <v>57</v>
      </c>
      <c r="I103" s="311" t="s">
        <v>60</v>
      </c>
      <c r="J103" s="311" t="s">
        <v>1254</v>
      </c>
      <c r="K103" s="310"/>
    </row>
    <row r="104" s="1" customFormat="1" ht="17.25" customHeight="1">
      <c r="B104" s="308"/>
      <c r="C104" s="313" t="s">
        <v>1255</v>
      </c>
      <c r="D104" s="313"/>
      <c r="E104" s="313"/>
      <c r="F104" s="314" t="s">
        <v>1256</v>
      </c>
      <c r="G104" s="315"/>
      <c r="H104" s="313"/>
      <c r="I104" s="313"/>
      <c r="J104" s="313" t="s">
        <v>1257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56</v>
      </c>
      <c r="D106" s="318"/>
      <c r="E106" s="318"/>
      <c r="F106" s="319" t="s">
        <v>1258</v>
      </c>
      <c r="G106" s="296"/>
      <c r="H106" s="296" t="s">
        <v>1298</v>
      </c>
      <c r="I106" s="296" t="s">
        <v>1260</v>
      </c>
      <c r="J106" s="296">
        <v>20</v>
      </c>
      <c r="K106" s="310"/>
    </row>
    <row r="107" s="1" customFormat="1" ht="15" customHeight="1">
      <c r="B107" s="308"/>
      <c r="C107" s="296" t="s">
        <v>1261</v>
      </c>
      <c r="D107" s="296"/>
      <c r="E107" s="296"/>
      <c r="F107" s="319" t="s">
        <v>1258</v>
      </c>
      <c r="G107" s="296"/>
      <c r="H107" s="296" t="s">
        <v>1298</v>
      </c>
      <c r="I107" s="296" t="s">
        <v>1260</v>
      </c>
      <c r="J107" s="296">
        <v>120</v>
      </c>
      <c r="K107" s="310"/>
    </row>
    <row r="108" s="1" customFormat="1" ht="15" customHeight="1">
      <c r="B108" s="321"/>
      <c r="C108" s="296" t="s">
        <v>1263</v>
      </c>
      <c r="D108" s="296"/>
      <c r="E108" s="296"/>
      <c r="F108" s="319" t="s">
        <v>1264</v>
      </c>
      <c r="G108" s="296"/>
      <c r="H108" s="296" t="s">
        <v>1298</v>
      </c>
      <c r="I108" s="296" t="s">
        <v>1260</v>
      </c>
      <c r="J108" s="296">
        <v>50</v>
      </c>
      <c r="K108" s="310"/>
    </row>
    <row r="109" s="1" customFormat="1" ht="15" customHeight="1">
      <c r="B109" s="321"/>
      <c r="C109" s="296" t="s">
        <v>1266</v>
      </c>
      <c r="D109" s="296"/>
      <c r="E109" s="296"/>
      <c r="F109" s="319" t="s">
        <v>1258</v>
      </c>
      <c r="G109" s="296"/>
      <c r="H109" s="296" t="s">
        <v>1298</v>
      </c>
      <c r="I109" s="296" t="s">
        <v>1268</v>
      </c>
      <c r="J109" s="296"/>
      <c r="K109" s="310"/>
    </row>
    <row r="110" s="1" customFormat="1" ht="15" customHeight="1">
      <c r="B110" s="321"/>
      <c r="C110" s="296" t="s">
        <v>1277</v>
      </c>
      <c r="D110" s="296"/>
      <c r="E110" s="296"/>
      <c r="F110" s="319" t="s">
        <v>1264</v>
      </c>
      <c r="G110" s="296"/>
      <c r="H110" s="296" t="s">
        <v>1298</v>
      </c>
      <c r="I110" s="296" t="s">
        <v>1260</v>
      </c>
      <c r="J110" s="296">
        <v>50</v>
      </c>
      <c r="K110" s="310"/>
    </row>
    <row r="111" s="1" customFormat="1" ht="15" customHeight="1">
      <c r="B111" s="321"/>
      <c r="C111" s="296" t="s">
        <v>1285</v>
      </c>
      <c r="D111" s="296"/>
      <c r="E111" s="296"/>
      <c r="F111" s="319" t="s">
        <v>1264</v>
      </c>
      <c r="G111" s="296"/>
      <c r="H111" s="296" t="s">
        <v>1298</v>
      </c>
      <c r="I111" s="296" t="s">
        <v>1260</v>
      </c>
      <c r="J111" s="296">
        <v>50</v>
      </c>
      <c r="K111" s="310"/>
    </row>
    <row r="112" s="1" customFormat="1" ht="15" customHeight="1">
      <c r="B112" s="321"/>
      <c r="C112" s="296" t="s">
        <v>1283</v>
      </c>
      <c r="D112" s="296"/>
      <c r="E112" s="296"/>
      <c r="F112" s="319" t="s">
        <v>1264</v>
      </c>
      <c r="G112" s="296"/>
      <c r="H112" s="296" t="s">
        <v>1298</v>
      </c>
      <c r="I112" s="296" t="s">
        <v>1260</v>
      </c>
      <c r="J112" s="296">
        <v>50</v>
      </c>
      <c r="K112" s="310"/>
    </row>
    <row r="113" s="1" customFormat="1" ht="15" customHeight="1">
      <c r="B113" s="321"/>
      <c r="C113" s="296" t="s">
        <v>56</v>
      </c>
      <c r="D113" s="296"/>
      <c r="E113" s="296"/>
      <c r="F113" s="319" t="s">
        <v>1258</v>
      </c>
      <c r="G113" s="296"/>
      <c r="H113" s="296" t="s">
        <v>1299</v>
      </c>
      <c r="I113" s="296" t="s">
        <v>1260</v>
      </c>
      <c r="J113" s="296">
        <v>20</v>
      </c>
      <c r="K113" s="310"/>
    </row>
    <row r="114" s="1" customFormat="1" ht="15" customHeight="1">
      <c r="B114" s="321"/>
      <c r="C114" s="296" t="s">
        <v>1300</v>
      </c>
      <c r="D114" s="296"/>
      <c r="E114" s="296"/>
      <c r="F114" s="319" t="s">
        <v>1258</v>
      </c>
      <c r="G114" s="296"/>
      <c r="H114" s="296" t="s">
        <v>1301</v>
      </c>
      <c r="I114" s="296" t="s">
        <v>1260</v>
      </c>
      <c r="J114" s="296">
        <v>120</v>
      </c>
      <c r="K114" s="310"/>
    </row>
    <row r="115" s="1" customFormat="1" ht="15" customHeight="1">
      <c r="B115" s="321"/>
      <c r="C115" s="296" t="s">
        <v>41</v>
      </c>
      <c r="D115" s="296"/>
      <c r="E115" s="296"/>
      <c r="F115" s="319" t="s">
        <v>1258</v>
      </c>
      <c r="G115" s="296"/>
      <c r="H115" s="296" t="s">
        <v>1302</v>
      </c>
      <c r="I115" s="296" t="s">
        <v>1293</v>
      </c>
      <c r="J115" s="296"/>
      <c r="K115" s="310"/>
    </row>
    <row r="116" s="1" customFormat="1" ht="15" customHeight="1">
      <c r="B116" s="321"/>
      <c r="C116" s="296" t="s">
        <v>51</v>
      </c>
      <c r="D116" s="296"/>
      <c r="E116" s="296"/>
      <c r="F116" s="319" t="s">
        <v>1258</v>
      </c>
      <c r="G116" s="296"/>
      <c r="H116" s="296" t="s">
        <v>1303</v>
      </c>
      <c r="I116" s="296" t="s">
        <v>1293</v>
      </c>
      <c r="J116" s="296"/>
      <c r="K116" s="310"/>
    </row>
    <row r="117" s="1" customFormat="1" ht="15" customHeight="1">
      <c r="B117" s="321"/>
      <c r="C117" s="296" t="s">
        <v>60</v>
      </c>
      <c r="D117" s="296"/>
      <c r="E117" s="296"/>
      <c r="F117" s="319" t="s">
        <v>1258</v>
      </c>
      <c r="G117" s="296"/>
      <c r="H117" s="296" t="s">
        <v>1304</v>
      </c>
      <c r="I117" s="296" t="s">
        <v>1305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1306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1252</v>
      </c>
      <c r="D123" s="311"/>
      <c r="E123" s="311"/>
      <c r="F123" s="311" t="s">
        <v>1253</v>
      </c>
      <c r="G123" s="312"/>
      <c r="H123" s="311" t="s">
        <v>57</v>
      </c>
      <c r="I123" s="311" t="s">
        <v>60</v>
      </c>
      <c r="J123" s="311" t="s">
        <v>1254</v>
      </c>
      <c r="K123" s="340"/>
    </row>
    <row r="124" s="1" customFormat="1" ht="17.25" customHeight="1">
      <c r="B124" s="339"/>
      <c r="C124" s="313" t="s">
        <v>1255</v>
      </c>
      <c r="D124" s="313"/>
      <c r="E124" s="313"/>
      <c r="F124" s="314" t="s">
        <v>1256</v>
      </c>
      <c r="G124" s="315"/>
      <c r="H124" s="313"/>
      <c r="I124" s="313"/>
      <c r="J124" s="313" t="s">
        <v>1257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1261</v>
      </c>
      <c r="D126" s="318"/>
      <c r="E126" s="318"/>
      <c r="F126" s="319" t="s">
        <v>1258</v>
      </c>
      <c r="G126" s="296"/>
      <c r="H126" s="296" t="s">
        <v>1298</v>
      </c>
      <c r="I126" s="296" t="s">
        <v>1260</v>
      </c>
      <c r="J126" s="296">
        <v>120</v>
      </c>
      <c r="K126" s="344"/>
    </row>
    <row r="127" s="1" customFormat="1" ht="15" customHeight="1">
      <c r="B127" s="341"/>
      <c r="C127" s="296" t="s">
        <v>1307</v>
      </c>
      <c r="D127" s="296"/>
      <c r="E127" s="296"/>
      <c r="F127" s="319" t="s">
        <v>1258</v>
      </c>
      <c r="G127" s="296"/>
      <c r="H127" s="296" t="s">
        <v>1308</v>
      </c>
      <c r="I127" s="296" t="s">
        <v>1260</v>
      </c>
      <c r="J127" s="296" t="s">
        <v>1309</v>
      </c>
      <c r="K127" s="344"/>
    </row>
    <row r="128" s="1" customFormat="1" ht="15" customHeight="1">
      <c r="B128" s="341"/>
      <c r="C128" s="296" t="s">
        <v>88</v>
      </c>
      <c r="D128" s="296"/>
      <c r="E128" s="296"/>
      <c r="F128" s="319" t="s">
        <v>1258</v>
      </c>
      <c r="G128" s="296"/>
      <c r="H128" s="296" t="s">
        <v>1310</v>
      </c>
      <c r="I128" s="296" t="s">
        <v>1260</v>
      </c>
      <c r="J128" s="296" t="s">
        <v>1309</v>
      </c>
      <c r="K128" s="344"/>
    </row>
    <row r="129" s="1" customFormat="1" ht="15" customHeight="1">
      <c r="B129" s="341"/>
      <c r="C129" s="296" t="s">
        <v>1269</v>
      </c>
      <c r="D129" s="296"/>
      <c r="E129" s="296"/>
      <c r="F129" s="319" t="s">
        <v>1264</v>
      </c>
      <c r="G129" s="296"/>
      <c r="H129" s="296" t="s">
        <v>1270</v>
      </c>
      <c r="I129" s="296" t="s">
        <v>1260</v>
      </c>
      <c r="J129" s="296">
        <v>15</v>
      </c>
      <c r="K129" s="344"/>
    </row>
    <row r="130" s="1" customFormat="1" ht="15" customHeight="1">
      <c r="B130" s="341"/>
      <c r="C130" s="322" t="s">
        <v>1271</v>
      </c>
      <c r="D130" s="322"/>
      <c r="E130" s="322"/>
      <c r="F130" s="323" t="s">
        <v>1264</v>
      </c>
      <c r="G130" s="322"/>
      <c r="H130" s="322" t="s">
        <v>1272</v>
      </c>
      <c r="I130" s="322" t="s">
        <v>1260</v>
      </c>
      <c r="J130" s="322">
        <v>15</v>
      </c>
      <c r="K130" s="344"/>
    </row>
    <row r="131" s="1" customFormat="1" ht="15" customHeight="1">
      <c r="B131" s="341"/>
      <c r="C131" s="322" t="s">
        <v>1273</v>
      </c>
      <c r="D131" s="322"/>
      <c r="E131" s="322"/>
      <c r="F131" s="323" t="s">
        <v>1264</v>
      </c>
      <c r="G131" s="322"/>
      <c r="H131" s="322" t="s">
        <v>1274</v>
      </c>
      <c r="I131" s="322" t="s">
        <v>1260</v>
      </c>
      <c r="J131" s="322">
        <v>20</v>
      </c>
      <c r="K131" s="344"/>
    </row>
    <row r="132" s="1" customFormat="1" ht="15" customHeight="1">
      <c r="B132" s="341"/>
      <c r="C132" s="322" t="s">
        <v>1275</v>
      </c>
      <c r="D132" s="322"/>
      <c r="E132" s="322"/>
      <c r="F132" s="323" t="s">
        <v>1264</v>
      </c>
      <c r="G132" s="322"/>
      <c r="H132" s="322" t="s">
        <v>1276</v>
      </c>
      <c r="I132" s="322" t="s">
        <v>1260</v>
      </c>
      <c r="J132" s="322">
        <v>20</v>
      </c>
      <c r="K132" s="344"/>
    </row>
    <row r="133" s="1" customFormat="1" ht="15" customHeight="1">
      <c r="B133" s="341"/>
      <c r="C133" s="296" t="s">
        <v>1263</v>
      </c>
      <c r="D133" s="296"/>
      <c r="E133" s="296"/>
      <c r="F133" s="319" t="s">
        <v>1264</v>
      </c>
      <c r="G133" s="296"/>
      <c r="H133" s="296" t="s">
        <v>1298</v>
      </c>
      <c r="I133" s="296" t="s">
        <v>1260</v>
      </c>
      <c r="J133" s="296">
        <v>50</v>
      </c>
      <c r="K133" s="344"/>
    </row>
    <row r="134" s="1" customFormat="1" ht="15" customHeight="1">
      <c r="B134" s="341"/>
      <c r="C134" s="296" t="s">
        <v>1277</v>
      </c>
      <c r="D134" s="296"/>
      <c r="E134" s="296"/>
      <c r="F134" s="319" t="s">
        <v>1264</v>
      </c>
      <c r="G134" s="296"/>
      <c r="H134" s="296" t="s">
        <v>1298</v>
      </c>
      <c r="I134" s="296" t="s">
        <v>1260</v>
      </c>
      <c r="J134" s="296">
        <v>50</v>
      </c>
      <c r="K134" s="344"/>
    </row>
    <row r="135" s="1" customFormat="1" ht="15" customHeight="1">
      <c r="B135" s="341"/>
      <c r="C135" s="296" t="s">
        <v>1283</v>
      </c>
      <c r="D135" s="296"/>
      <c r="E135" s="296"/>
      <c r="F135" s="319" t="s">
        <v>1264</v>
      </c>
      <c r="G135" s="296"/>
      <c r="H135" s="296" t="s">
        <v>1298</v>
      </c>
      <c r="I135" s="296" t="s">
        <v>1260</v>
      </c>
      <c r="J135" s="296">
        <v>50</v>
      </c>
      <c r="K135" s="344"/>
    </row>
    <row r="136" s="1" customFormat="1" ht="15" customHeight="1">
      <c r="B136" s="341"/>
      <c r="C136" s="296" t="s">
        <v>1285</v>
      </c>
      <c r="D136" s="296"/>
      <c r="E136" s="296"/>
      <c r="F136" s="319" t="s">
        <v>1264</v>
      </c>
      <c r="G136" s="296"/>
      <c r="H136" s="296" t="s">
        <v>1298</v>
      </c>
      <c r="I136" s="296" t="s">
        <v>1260</v>
      </c>
      <c r="J136" s="296">
        <v>50</v>
      </c>
      <c r="K136" s="344"/>
    </row>
    <row r="137" s="1" customFormat="1" ht="15" customHeight="1">
      <c r="B137" s="341"/>
      <c r="C137" s="296" t="s">
        <v>1286</v>
      </c>
      <c r="D137" s="296"/>
      <c r="E137" s="296"/>
      <c r="F137" s="319" t="s">
        <v>1264</v>
      </c>
      <c r="G137" s="296"/>
      <c r="H137" s="296" t="s">
        <v>1311</v>
      </c>
      <c r="I137" s="296" t="s">
        <v>1260</v>
      </c>
      <c r="J137" s="296">
        <v>255</v>
      </c>
      <c r="K137" s="344"/>
    </row>
    <row r="138" s="1" customFormat="1" ht="15" customHeight="1">
      <c r="B138" s="341"/>
      <c r="C138" s="296" t="s">
        <v>1288</v>
      </c>
      <c r="D138" s="296"/>
      <c r="E138" s="296"/>
      <c r="F138" s="319" t="s">
        <v>1258</v>
      </c>
      <c r="G138" s="296"/>
      <c r="H138" s="296" t="s">
        <v>1312</v>
      </c>
      <c r="I138" s="296" t="s">
        <v>1290</v>
      </c>
      <c r="J138" s="296"/>
      <c r="K138" s="344"/>
    </row>
    <row r="139" s="1" customFormat="1" ht="15" customHeight="1">
      <c r="B139" s="341"/>
      <c r="C139" s="296" t="s">
        <v>1291</v>
      </c>
      <c r="D139" s="296"/>
      <c r="E139" s="296"/>
      <c r="F139" s="319" t="s">
        <v>1258</v>
      </c>
      <c r="G139" s="296"/>
      <c r="H139" s="296" t="s">
        <v>1313</v>
      </c>
      <c r="I139" s="296" t="s">
        <v>1293</v>
      </c>
      <c r="J139" s="296"/>
      <c r="K139" s="344"/>
    </row>
    <row r="140" s="1" customFormat="1" ht="15" customHeight="1">
      <c r="B140" s="341"/>
      <c r="C140" s="296" t="s">
        <v>1294</v>
      </c>
      <c r="D140" s="296"/>
      <c r="E140" s="296"/>
      <c r="F140" s="319" t="s">
        <v>1258</v>
      </c>
      <c r="G140" s="296"/>
      <c r="H140" s="296" t="s">
        <v>1294</v>
      </c>
      <c r="I140" s="296" t="s">
        <v>1293</v>
      </c>
      <c r="J140" s="296"/>
      <c r="K140" s="344"/>
    </row>
    <row r="141" s="1" customFormat="1" ht="15" customHeight="1">
      <c r="B141" s="341"/>
      <c r="C141" s="296" t="s">
        <v>41</v>
      </c>
      <c r="D141" s="296"/>
      <c r="E141" s="296"/>
      <c r="F141" s="319" t="s">
        <v>1258</v>
      </c>
      <c r="G141" s="296"/>
      <c r="H141" s="296" t="s">
        <v>1314</v>
      </c>
      <c r="I141" s="296" t="s">
        <v>1293</v>
      </c>
      <c r="J141" s="296"/>
      <c r="K141" s="344"/>
    </row>
    <row r="142" s="1" customFormat="1" ht="15" customHeight="1">
      <c r="B142" s="341"/>
      <c r="C142" s="296" t="s">
        <v>1315</v>
      </c>
      <c r="D142" s="296"/>
      <c r="E142" s="296"/>
      <c r="F142" s="319" t="s">
        <v>1258</v>
      </c>
      <c r="G142" s="296"/>
      <c r="H142" s="296" t="s">
        <v>1316</v>
      </c>
      <c r="I142" s="296" t="s">
        <v>1293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1317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1252</v>
      </c>
      <c r="D148" s="311"/>
      <c r="E148" s="311"/>
      <c r="F148" s="311" t="s">
        <v>1253</v>
      </c>
      <c r="G148" s="312"/>
      <c r="H148" s="311" t="s">
        <v>57</v>
      </c>
      <c r="I148" s="311" t="s">
        <v>60</v>
      </c>
      <c r="J148" s="311" t="s">
        <v>1254</v>
      </c>
      <c r="K148" s="310"/>
    </row>
    <row r="149" s="1" customFormat="1" ht="17.25" customHeight="1">
      <c r="B149" s="308"/>
      <c r="C149" s="313" t="s">
        <v>1255</v>
      </c>
      <c r="D149" s="313"/>
      <c r="E149" s="313"/>
      <c r="F149" s="314" t="s">
        <v>1256</v>
      </c>
      <c r="G149" s="315"/>
      <c r="H149" s="313"/>
      <c r="I149" s="313"/>
      <c r="J149" s="313" t="s">
        <v>1257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1261</v>
      </c>
      <c r="D151" s="296"/>
      <c r="E151" s="296"/>
      <c r="F151" s="349" t="s">
        <v>1258</v>
      </c>
      <c r="G151" s="296"/>
      <c r="H151" s="348" t="s">
        <v>1298</v>
      </c>
      <c r="I151" s="348" t="s">
        <v>1260</v>
      </c>
      <c r="J151" s="348">
        <v>120</v>
      </c>
      <c r="K151" s="344"/>
    </row>
    <row r="152" s="1" customFormat="1" ht="15" customHeight="1">
      <c r="B152" s="321"/>
      <c r="C152" s="348" t="s">
        <v>1307</v>
      </c>
      <c r="D152" s="296"/>
      <c r="E152" s="296"/>
      <c r="F152" s="349" t="s">
        <v>1258</v>
      </c>
      <c r="G152" s="296"/>
      <c r="H152" s="348" t="s">
        <v>1318</v>
      </c>
      <c r="I152" s="348" t="s">
        <v>1260</v>
      </c>
      <c r="J152" s="348" t="s">
        <v>1309</v>
      </c>
      <c r="K152" s="344"/>
    </row>
    <row r="153" s="1" customFormat="1" ht="15" customHeight="1">
      <c r="B153" s="321"/>
      <c r="C153" s="348" t="s">
        <v>88</v>
      </c>
      <c r="D153" s="296"/>
      <c r="E153" s="296"/>
      <c r="F153" s="349" t="s">
        <v>1258</v>
      </c>
      <c r="G153" s="296"/>
      <c r="H153" s="348" t="s">
        <v>1319</v>
      </c>
      <c r="I153" s="348" t="s">
        <v>1260</v>
      </c>
      <c r="J153" s="348" t="s">
        <v>1309</v>
      </c>
      <c r="K153" s="344"/>
    </row>
    <row r="154" s="1" customFormat="1" ht="15" customHeight="1">
      <c r="B154" s="321"/>
      <c r="C154" s="348" t="s">
        <v>1263</v>
      </c>
      <c r="D154" s="296"/>
      <c r="E154" s="296"/>
      <c r="F154" s="349" t="s">
        <v>1264</v>
      </c>
      <c r="G154" s="296"/>
      <c r="H154" s="348" t="s">
        <v>1298</v>
      </c>
      <c r="I154" s="348" t="s">
        <v>1260</v>
      </c>
      <c r="J154" s="348">
        <v>50</v>
      </c>
      <c r="K154" s="344"/>
    </row>
    <row r="155" s="1" customFormat="1" ht="15" customHeight="1">
      <c r="B155" s="321"/>
      <c r="C155" s="348" t="s">
        <v>1266</v>
      </c>
      <c r="D155" s="296"/>
      <c r="E155" s="296"/>
      <c r="F155" s="349" t="s">
        <v>1258</v>
      </c>
      <c r="G155" s="296"/>
      <c r="H155" s="348" t="s">
        <v>1298</v>
      </c>
      <c r="I155" s="348" t="s">
        <v>1268</v>
      </c>
      <c r="J155" s="348"/>
      <c r="K155" s="344"/>
    </row>
    <row r="156" s="1" customFormat="1" ht="15" customHeight="1">
      <c r="B156" s="321"/>
      <c r="C156" s="348" t="s">
        <v>1277</v>
      </c>
      <c r="D156" s="296"/>
      <c r="E156" s="296"/>
      <c r="F156" s="349" t="s">
        <v>1264</v>
      </c>
      <c r="G156" s="296"/>
      <c r="H156" s="348" t="s">
        <v>1298</v>
      </c>
      <c r="I156" s="348" t="s">
        <v>1260</v>
      </c>
      <c r="J156" s="348">
        <v>50</v>
      </c>
      <c r="K156" s="344"/>
    </row>
    <row r="157" s="1" customFormat="1" ht="15" customHeight="1">
      <c r="B157" s="321"/>
      <c r="C157" s="348" t="s">
        <v>1285</v>
      </c>
      <c r="D157" s="296"/>
      <c r="E157" s="296"/>
      <c r="F157" s="349" t="s">
        <v>1264</v>
      </c>
      <c r="G157" s="296"/>
      <c r="H157" s="348" t="s">
        <v>1298</v>
      </c>
      <c r="I157" s="348" t="s">
        <v>1260</v>
      </c>
      <c r="J157" s="348">
        <v>50</v>
      </c>
      <c r="K157" s="344"/>
    </row>
    <row r="158" s="1" customFormat="1" ht="15" customHeight="1">
      <c r="B158" s="321"/>
      <c r="C158" s="348" t="s">
        <v>1283</v>
      </c>
      <c r="D158" s="296"/>
      <c r="E158" s="296"/>
      <c r="F158" s="349" t="s">
        <v>1264</v>
      </c>
      <c r="G158" s="296"/>
      <c r="H158" s="348" t="s">
        <v>1298</v>
      </c>
      <c r="I158" s="348" t="s">
        <v>1260</v>
      </c>
      <c r="J158" s="348">
        <v>50</v>
      </c>
      <c r="K158" s="344"/>
    </row>
    <row r="159" s="1" customFormat="1" ht="15" customHeight="1">
      <c r="B159" s="321"/>
      <c r="C159" s="348" t="s">
        <v>120</v>
      </c>
      <c r="D159" s="296"/>
      <c r="E159" s="296"/>
      <c r="F159" s="349" t="s">
        <v>1258</v>
      </c>
      <c r="G159" s="296"/>
      <c r="H159" s="348" t="s">
        <v>1320</v>
      </c>
      <c r="I159" s="348" t="s">
        <v>1260</v>
      </c>
      <c r="J159" s="348" t="s">
        <v>1321</v>
      </c>
      <c r="K159" s="344"/>
    </row>
    <row r="160" s="1" customFormat="1" ht="15" customHeight="1">
      <c r="B160" s="321"/>
      <c r="C160" s="348" t="s">
        <v>1322</v>
      </c>
      <c r="D160" s="296"/>
      <c r="E160" s="296"/>
      <c r="F160" s="349" t="s">
        <v>1258</v>
      </c>
      <c r="G160" s="296"/>
      <c r="H160" s="348" t="s">
        <v>1323</v>
      </c>
      <c r="I160" s="348" t="s">
        <v>1293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1324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1252</v>
      </c>
      <c r="D166" s="311"/>
      <c r="E166" s="311"/>
      <c r="F166" s="311" t="s">
        <v>1253</v>
      </c>
      <c r="G166" s="353"/>
      <c r="H166" s="354" t="s">
        <v>57</v>
      </c>
      <c r="I166" s="354" t="s">
        <v>60</v>
      </c>
      <c r="J166" s="311" t="s">
        <v>1254</v>
      </c>
      <c r="K166" s="288"/>
    </row>
    <row r="167" s="1" customFormat="1" ht="17.25" customHeight="1">
      <c r="B167" s="289"/>
      <c r="C167" s="313" t="s">
        <v>1255</v>
      </c>
      <c r="D167" s="313"/>
      <c r="E167" s="313"/>
      <c r="F167" s="314" t="s">
        <v>1256</v>
      </c>
      <c r="G167" s="355"/>
      <c r="H167" s="356"/>
      <c r="I167" s="356"/>
      <c r="J167" s="313" t="s">
        <v>1257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1261</v>
      </c>
      <c r="D169" s="296"/>
      <c r="E169" s="296"/>
      <c r="F169" s="319" t="s">
        <v>1258</v>
      </c>
      <c r="G169" s="296"/>
      <c r="H169" s="296" t="s">
        <v>1298</v>
      </c>
      <c r="I169" s="296" t="s">
        <v>1260</v>
      </c>
      <c r="J169" s="296">
        <v>120</v>
      </c>
      <c r="K169" s="344"/>
    </row>
    <row r="170" s="1" customFormat="1" ht="15" customHeight="1">
      <c r="B170" s="321"/>
      <c r="C170" s="296" t="s">
        <v>1307</v>
      </c>
      <c r="D170" s="296"/>
      <c r="E170" s="296"/>
      <c r="F170" s="319" t="s">
        <v>1258</v>
      </c>
      <c r="G170" s="296"/>
      <c r="H170" s="296" t="s">
        <v>1308</v>
      </c>
      <c r="I170" s="296" t="s">
        <v>1260</v>
      </c>
      <c r="J170" s="296" t="s">
        <v>1309</v>
      </c>
      <c r="K170" s="344"/>
    </row>
    <row r="171" s="1" customFormat="1" ht="15" customHeight="1">
      <c r="B171" s="321"/>
      <c r="C171" s="296" t="s">
        <v>88</v>
      </c>
      <c r="D171" s="296"/>
      <c r="E171" s="296"/>
      <c r="F171" s="319" t="s">
        <v>1258</v>
      </c>
      <c r="G171" s="296"/>
      <c r="H171" s="296" t="s">
        <v>1325</v>
      </c>
      <c r="I171" s="296" t="s">
        <v>1260</v>
      </c>
      <c r="J171" s="296" t="s">
        <v>1309</v>
      </c>
      <c r="K171" s="344"/>
    </row>
    <row r="172" s="1" customFormat="1" ht="15" customHeight="1">
      <c r="B172" s="321"/>
      <c r="C172" s="296" t="s">
        <v>1263</v>
      </c>
      <c r="D172" s="296"/>
      <c r="E172" s="296"/>
      <c r="F172" s="319" t="s">
        <v>1264</v>
      </c>
      <c r="G172" s="296"/>
      <c r="H172" s="296" t="s">
        <v>1325</v>
      </c>
      <c r="I172" s="296" t="s">
        <v>1260</v>
      </c>
      <c r="J172" s="296">
        <v>50</v>
      </c>
      <c r="K172" s="344"/>
    </row>
    <row r="173" s="1" customFormat="1" ht="15" customHeight="1">
      <c r="B173" s="321"/>
      <c r="C173" s="296" t="s">
        <v>1266</v>
      </c>
      <c r="D173" s="296"/>
      <c r="E173" s="296"/>
      <c r="F173" s="319" t="s">
        <v>1258</v>
      </c>
      <c r="G173" s="296"/>
      <c r="H173" s="296" t="s">
        <v>1325</v>
      </c>
      <c r="I173" s="296" t="s">
        <v>1268</v>
      </c>
      <c r="J173" s="296"/>
      <c r="K173" s="344"/>
    </row>
    <row r="174" s="1" customFormat="1" ht="15" customHeight="1">
      <c r="B174" s="321"/>
      <c r="C174" s="296" t="s">
        <v>1277</v>
      </c>
      <c r="D174" s="296"/>
      <c r="E174" s="296"/>
      <c r="F174" s="319" t="s">
        <v>1264</v>
      </c>
      <c r="G174" s="296"/>
      <c r="H174" s="296" t="s">
        <v>1325</v>
      </c>
      <c r="I174" s="296" t="s">
        <v>1260</v>
      </c>
      <c r="J174" s="296">
        <v>50</v>
      </c>
      <c r="K174" s="344"/>
    </row>
    <row r="175" s="1" customFormat="1" ht="15" customHeight="1">
      <c r="B175" s="321"/>
      <c r="C175" s="296" t="s">
        <v>1285</v>
      </c>
      <c r="D175" s="296"/>
      <c r="E175" s="296"/>
      <c r="F175" s="319" t="s">
        <v>1264</v>
      </c>
      <c r="G175" s="296"/>
      <c r="H175" s="296" t="s">
        <v>1325</v>
      </c>
      <c r="I175" s="296" t="s">
        <v>1260</v>
      </c>
      <c r="J175" s="296">
        <v>50</v>
      </c>
      <c r="K175" s="344"/>
    </row>
    <row r="176" s="1" customFormat="1" ht="15" customHeight="1">
      <c r="B176" s="321"/>
      <c r="C176" s="296" t="s">
        <v>1283</v>
      </c>
      <c r="D176" s="296"/>
      <c r="E176" s="296"/>
      <c r="F176" s="319" t="s">
        <v>1264</v>
      </c>
      <c r="G176" s="296"/>
      <c r="H176" s="296" t="s">
        <v>1325</v>
      </c>
      <c r="I176" s="296" t="s">
        <v>1260</v>
      </c>
      <c r="J176" s="296">
        <v>50</v>
      </c>
      <c r="K176" s="344"/>
    </row>
    <row r="177" s="1" customFormat="1" ht="15" customHeight="1">
      <c r="B177" s="321"/>
      <c r="C177" s="296" t="s">
        <v>133</v>
      </c>
      <c r="D177" s="296"/>
      <c r="E177" s="296"/>
      <c r="F177" s="319" t="s">
        <v>1258</v>
      </c>
      <c r="G177" s="296"/>
      <c r="H177" s="296" t="s">
        <v>1326</v>
      </c>
      <c r="I177" s="296" t="s">
        <v>1327</v>
      </c>
      <c r="J177" s="296"/>
      <c r="K177" s="344"/>
    </row>
    <row r="178" s="1" customFormat="1" ht="15" customHeight="1">
      <c r="B178" s="321"/>
      <c r="C178" s="296" t="s">
        <v>60</v>
      </c>
      <c r="D178" s="296"/>
      <c r="E178" s="296"/>
      <c r="F178" s="319" t="s">
        <v>1258</v>
      </c>
      <c r="G178" s="296"/>
      <c r="H178" s="296" t="s">
        <v>1328</v>
      </c>
      <c r="I178" s="296" t="s">
        <v>1329</v>
      </c>
      <c r="J178" s="296">
        <v>1</v>
      </c>
      <c r="K178" s="344"/>
    </row>
    <row r="179" s="1" customFormat="1" ht="15" customHeight="1">
      <c r="B179" s="321"/>
      <c r="C179" s="296" t="s">
        <v>56</v>
      </c>
      <c r="D179" s="296"/>
      <c r="E179" s="296"/>
      <c r="F179" s="319" t="s">
        <v>1258</v>
      </c>
      <c r="G179" s="296"/>
      <c r="H179" s="296" t="s">
        <v>1330</v>
      </c>
      <c r="I179" s="296" t="s">
        <v>1260</v>
      </c>
      <c r="J179" s="296">
        <v>20</v>
      </c>
      <c r="K179" s="344"/>
    </row>
    <row r="180" s="1" customFormat="1" ht="15" customHeight="1">
      <c r="B180" s="321"/>
      <c r="C180" s="296" t="s">
        <v>57</v>
      </c>
      <c r="D180" s="296"/>
      <c r="E180" s="296"/>
      <c r="F180" s="319" t="s">
        <v>1258</v>
      </c>
      <c r="G180" s="296"/>
      <c r="H180" s="296" t="s">
        <v>1331</v>
      </c>
      <c r="I180" s="296" t="s">
        <v>1260</v>
      </c>
      <c r="J180" s="296">
        <v>255</v>
      </c>
      <c r="K180" s="344"/>
    </row>
    <row r="181" s="1" customFormat="1" ht="15" customHeight="1">
      <c r="B181" s="321"/>
      <c r="C181" s="296" t="s">
        <v>134</v>
      </c>
      <c r="D181" s="296"/>
      <c r="E181" s="296"/>
      <c r="F181" s="319" t="s">
        <v>1258</v>
      </c>
      <c r="G181" s="296"/>
      <c r="H181" s="296" t="s">
        <v>1222</v>
      </c>
      <c r="I181" s="296" t="s">
        <v>1260</v>
      </c>
      <c r="J181" s="296">
        <v>10</v>
      </c>
      <c r="K181" s="344"/>
    </row>
    <row r="182" s="1" customFormat="1" ht="15" customHeight="1">
      <c r="B182" s="321"/>
      <c r="C182" s="296" t="s">
        <v>135</v>
      </c>
      <c r="D182" s="296"/>
      <c r="E182" s="296"/>
      <c r="F182" s="319" t="s">
        <v>1258</v>
      </c>
      <c r="G182" s="296"/>
      <c r="H182" s="296" t="s">
        <v>1332</v>
      </c>
      <c r="I182" s="296" t="s">
        <v>1293</v>
      </c>
      <c r="J182" s="296"/>
      <c r="K182" s="344"/>
    </row>
    <row r="183" s="1" customFormat="1" ht="15" customHeight="1">
      <c r="B183" s="321"/>
      <c r="C183" s="296" t="s">
        <v>1333</v>
      </c>
      <c r="D183" s="296"/>
      <c r="E183" s="296"/>
      <c r="F183" s="319" t="s">
        <v>1258</v>
      </c>
      <c r="G183" s="296"/>
      <c r="H183" s="296" t="s">
        <v>1334</v>
      </c>
      <c r="I183" s="296" t="s">
        <v>1293</v>
      </c>
      <c r="J183" s="296"/>
      <c r="K183" s="344"/>
    </row>
    <row r="184" s="1" customFormat="1" ht="15" customHeight="1">
      <c r="B184" s="321"/>
      <c r="C184" s="296" t="s">
        <v>1322</v>
      </c>
      <c r="D184" s="296"/>
      <c r="E184" s="296"/>
      <c r="F184" s="319" t="s">
        <v>1258</v>
      </c>
      <c r="G184" s="296"/>
      <c r="H184" s="296" t="s">
        <v>1335</v>
      </c>
      <c r="I184" s="296" t="s">
        <v>1293</v>
      </c>
      <c r="J184" s="296"/>
      <c r="K184" s="344"/>
    </row>
    <row r="185" s="1" customFormat="1" ht="15" customHeight="1">
      <c r="B185" s="321"/>
      <c r="C185" s="296" t="s">
        <v>137</v>
      </c>
      <c r="D185" s="296"/>
      <c r="E185" s="296"/>
      <c r="F185" s="319" t="s">
        <v>1264</v>
      </c>
      <c r="G185" s="296"/>
      <c r="H185" s="296" t="s">
        <v>1336</v>
      </c>
      <c r="I185" s="296" t="s">
        <v>1260</v>
      </c>
      <c r="J185" s="296">
        <v>50</v>
      </c>
      <c r="K185" s="344"/>
    </row>
    <row r="186" s="1" customFormat="1" ht="15" customHeight="1">
      <c r="B186" s="321"/>
      <c r="C186" s="296" t="s">
        <v>1337</v>
      </c>
      <c r="D186" s="296"/>
      <c r="E186" s="296"/>
      <c r="F186" s="319" t="s">
        <v>1264</v>
      </c>
      <c r="G186" s="296"/>
      <c r="H186" s="296" t="s">
        <v>1338</v>
      </c>
      <c r="I186" s="296" t="s">
        <v>1339</v>
      </c>
      <c r="J186" s="296"/>
      <c r="K186" s="344"/>
    </row>
    <row r="187" s="1" customFormat="1" ht="15" customHeight="1">
      <c r="B187" s="321"/>
      <c r="C187" s="296" t="s">
        <v>1340</v>
      </c>
      <c r="D187" s="296"/>
      <c r="E187" s="296"/>
      <c r="F187" s="319" t="s">
        <v>1264</v>
      </c>
      <c r="G187" s="296"/>
      <c r="H187" s="296" t="s">
        <v>1341</v>
      </c>
      <c r="I187" s="296" t="s">
        <v>1339</v>
      </c>
      <c r="J187" s="296"/>
      <c r="K187" s="344"/>
    </row>
    <row r="188" s="1" customFormat="1" ht="15" customHeight="1">
      <c r="B188" s="321"/>
      <c r="C188" s="296" t="s">
        <v>1342</v>
      </c>
      <c r="D188" s="296"/>
      <c r="E188" s="296"/>
      <c r="F188" s="319" t="s">
        <v>1264</v>
      </c>
      <c r="G188" s="296"/>
      <c r="H188" s="296" t="s">
        <v>1343</v>
      </c>
      <c r="I188" s="296" t="s">
        <v>1339</v>
      </c>
      <c r="J188" s="296"/>
      <c r="K188" s="344"/>
    </row>
    <row r="189" s="1" customFormat="1" ht="15" customHeight="1">
      <c r="B189" s="321"/>
      <c r="C189" s="357" t="s">
        <v>1344</v>
      </c>
      <c r="D189" s="296"/>
      <c r="E189" s="296"/>
      <c r="F189" s="319" t="s">
        <v>1264</v>
      </c>
      <c r="G189" s="296"/>
      <c r="H189" s="296" t="s">
        <v>1345</v>
      </c>
      <c r="I189" s="296" t="s">
        <v>1346</v>
      </c>
      <c r="J189" s="358" t="s">
        <v>1347</v>
      </c>
      <c r="K189" s="344"/>
    </row>
    <row r="190" s="17" customFormat="1" ht="15" customHeight="1">
      <c r="B190" s="359"/>
      <c r="C190" s="360" t="s">
        <v>1348</v>
      </c>
      <c r="D190" s="361"/>
      <c r="E190" s="361"/>
      <c r="F190" s="362" t="s">
        <v>1264</v>
      </c>
      <c r="G190" s="361"/>
      <c r="H190" s="361" t="s">
        <v>1349</v>
      </c>
      <c r="I190" s="361" t="s">
        <v>1346</v>
      </c>
      <c r="J190" s="363" t="s">
        <v>1347</v>
      </c>
      <c r="K190" s="364"/>
    </row>
    <row r="191" s="1" customFormat="1" ht="15" customHeight="1">
      <c r="B191" s="321"/>
      <c r="C191" s="357" t="s">
        <v>45</v>
      </c>
      <c r="D191" s="296"/>
      <c r="E191" s="296"/>
      <c r="F191" s="319" t="s">
        <v>1258</v>
      </c>
      <c r="G191" s="296"/>
      <c r="H191" s="293" t="s">
        <v>1350</v>
      </c>
      <c r="I191" s="296" t="s">
        <v>1351</v>
      </c>
      <c r="J191" s="296"/>
      <c r="K191" s="344"/>
    </row>
    <row r="192" s="1" customFormat="1" ht="15" customHeight="1">
      <c r="B192" s="321"/>
      <c r="C192" s="357" t="s">
        <v>1352</v>
      </c>
      <c r="D192" s="296"/>
      <c r="E192" s="296"/>
      <c r="F192" s="319" t="s">
        <v>1258</v>
      </c>
      <c r="G192" s="296"/>
      <c r="H192" s="296" t="s">
        <v>1353</v>
      </c>
      <c r="I192" s="296" t="s">
        <v>1293</v>
      </c>
      <c r="J192" s="296"/>
      <c r="K192" s="344"/>
    </row>
    <row r="193" s="1" customFormat="1" ht="15" customHeight="1">
      <c r="B193" s="321"/>
      <c r="C193" s="357" t="s">
        <v>1354</v>
      </c>
      <c r="D193" s="296"/>
      <c r="E193" s="296"/>
      <c r="F193" s="319" t="s">
        <v>1258</v>
      </c>
      <c r="G193" s="296"/>
      <c r="H193" s="296" t="s">
        <v>1355</v>
      </c>
      <c r="I193" s="296" t="s">
        <v>1293</v>
      </c>
      <c r="J193" s="296"/>
      <c r="K193" s="344"/>
    </row>
    <row r="194" s="1" customFormat="1" ht="15" customHeight="1">
      <c r="B194" s="321"/>
      <c r="C194" s="357" t="s">
        <v>1356</v>
      </c>
      <c r="D194" s="296"/>
      <c r="E194" s="296"/>
      <c r="F194" s="319" t="s">
        <v>1264</v>
      </c>
      <c r="G194" s="296"/>
      <c r="H194" s="296" t="s">
        <v>1357</v>
      </c>
      <c r="I194" s="296" t="s">
        <v>1293</v>
      </c>
      <c r="J194" s="296"/>
      <c r="K194" s="344"/>
    </row>
    <row r="195" s="1" customFormat="1" ht="15" customHeight="1">
      <c r="B195" s="350"/>
      <c r="C195" s="365"/>
      <c r="D195" s="330"/>
      <c r="E195" s="330"/>
      <c r="F195" s="330"/>
      <c r="G195" s="330"/>
      <c r="H195" s="330"/>
      <c r="I195" s="330"/>
      <c r="J195" s="330"/>
      <c r="K195" s="351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32"/>
      <c r="C197" s="342"/>
      <c r="D197" s="342"/>
      <c r="E197" s="342"/>
      <c r="F197" s="352"/>
      <c r="G197" s="342"/>
      <c r="H197" s="342"/>
      <c r="I197" s="342"/>
      <c r="J197" s="342"/>
      <c r="K197" s="332"/>
    </row>
    <row r="198" s="1" customFormat="1" ht="18.75" customHeight="1">
      <c r="B198" s="304"/>
      <c r="C198" s="304"/>
      <c r="D198" s="304"/>
      <c r="E198" s="304"/>
      <c r="F198" s="304"/>
      <c r="G198" s="304"/>
      <c r="H198" s="304"/>
      <c r="I198" s="304"/>
      <c r="J198" s="304"/>
      <c r="K198" s="304"/>
    </row>
    <row r="199" s="1" customFormat="1" ht="13.5">
      <c r="B199" s="283"/>
      <c r="C199" s="284"/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1">
      <c r="B200" s="286"/>
      <c r="C200" s="287" t="s">
        <v>1358</v>
      </c>
      <c r="D200" s="287"/>
      <c r="E200" s="287"/>
      <c r="F200" s="287"/>
      <c r="G200" s="287"/>
      <c r="H200" s="287"/>
      <c r="I200" s="287"/>
      <c r="J200" s="287"/>
      <c r="K200" s="288"/>
    </row>
    <row r="201" s="1" customFormat="1" ht="25.5" customHeight="1">
      <c r="B201" s="286"/>
      <c r="C201" s="366" t="s">
        <v>1359</v>
      </c>
      <c r="D201" s="366"/>
      <c r="E201" s="366"/>
      <c r="F201" s="366" t="s">
        <v>1360</v>
      </c>
      <c r="G201" s="367"/>
      <c r="H201" s="366" t="s">
        <v>1361</v>
      </c>
      <c r="I201" s="366"/>
      <c r="J201" s="366"/>
      <c r="K201" s="288"/>
    </row>
    <row r="202" s="1" customFormat="1" ht="5.25" customHeight="1">
      <c r="B202" s="321"/>
      <c r="C202" s="316"/>
      <c r="D202" s="316"/>
      <c r="E202" s="316"/>
      <c r="F202" s="316"/>
      <c r="G202" s="342"/>
      <c r="H202" s="316"/>
      <c r="I202" s="316"/>
      <c r="J202" s="316"/>
      <c r="K202" s="344"/>
    </row>
    <row r="203" s="1" customFormat="1" ht="15" customHeight="1">
      <c r="B203" s="321"/>
      <c r="C203" s="296" t="s">
        <v>1351</v>
      </c>
      <c r="D203" s="296"/>
      <c r="E203" s="296"/>
      <c r="F203" s="319" t="s">
        <v>46</v>
      </c>
      <c r="G203" s="296"/>
      <c r="H203" s="296" t="s">
        <v>1362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47</v>
      </c>
      <c r="G204" s="296"/>
      <c r="H204" s="296" t="s">
        <v>1363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50</v>
      </c>
      <c r="G205" s="296"/>
      <c r="H205" s="296" t="s">
        <v>1364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48</v>
      </c>
      <c r="G206" s="296"/>
      <c r="H206" s="296" t="s">
        <v>1365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 t="s">
        <v>49</v>
      </c>
      <c r="G207" s="296"/>
      <c r="H207" s="296" t="s">
        <v>1366</v>
      </c>
      <c r="I207" s="296"/>
      <c r="J207" s="296"/>
      <c r="K207" s="344"/>
    </row>
    <row r="208" s="1" customFormat="1" ht="15" customHeight="1">
      <c r="B208" s="321"/>
      <c r="C208" s="296"/>
      <c r="D208" s="296"/>
      <c r="E208" s="296"/>
      <c r="F208" s="319"/>
      <c r="G208" s="296"/>
      <c r="H208" s="296"/>
      <c r="I208" s="296"/>
      <c r="J208" s="296"/>
      <c r="K208" s="344"/>
    </row>
    <row r="209" s="1" customFormat="1" ht="15" customHeight="1">
      <c r="B209" s="321"/>
      <c r="C209" s="296" t="s">
        <v>1305</v>
      </c>
      <c r="D209" s="296"/>
      <c r="E209" s="296"/>
      <c r="F209" s="319" t="s">
        <v>81</v>
      </c>
      <c r="G209" s="296"/>
      <c r="H209" s="296" t="s">
        <v>1367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1202</v>
      </c>
      <c r="G210" s="296"/>
      <c r="H210" s="296" t="s">
        <v>1203</v>
      </c>
      <c r="I210" s="296"/>
      <c r="J210" s="296"/>
      <c r="K210" s="344"/>
    </row>
    <row r="211" s="1" customFormat="1" ht="15" customHeight="1">
      <c r="B211" s="321"/>
      <c r="C211" s="296"/>
      <c r="D211" s="296"/>
      <c r="E211" s="296"/>
      <c r="F211" s="319" t="s">
        <v>1200</v>
      </c>
      <c r="G211" s="296"/>
      <c r="H211" s="296" t="s">
        <v>1368</v>
      </c>
      <c r="I211" s="296"/>
      <c r="J211" s="296"/>
      <c r="K211" s="344"/>
    </row>
    <row r="212" s="1" customFormat="1" ht="15" customHeight="1">
      <c r="B212" s="368"/>
      <c r="C212" s="296"/>
      <c r="D212" s="296"/>
      <c r="E212" s="296"/>
      <c r="F212" s="319" t="s">
        <v>1204</v>
      </c>
      <c r="G212" s="357"/>
      <c r="H212" s="348" t="s">
        <v>1205</v>
      </c>
      <c r="I212" s="348"/>
      <c r="J212" s="348"/>
      <c r="K212" s="369"/>
    </row>
    <row r="213" s="1" customFormat="1" ht="15" customHeight="1">
      <c r="B213" s="368"/>
      <c r="C213" s="296"/>
      <c r="D213" s="296"/>
      <c r="E213" s="296"/>
      <c r="F213" s="319" t="s">
        <v>111</v>
      </c>
      <c r="G213" s="357"/>
      <c r="H213" s="348" t="s">
        <v>1369</v>
      </c>
      <c r="I213" s="348"/>
      <c r="J213" s="348"/>
      <c r="K213" s="369"/>
    </row>
    <row r="214" s="1" customFormat="1" ht="15" customHeight="1">
      <c r="B214" s="368"/>
      <c r="C214" s="296"/>
      <c r="D214" s="296"/>
      <c r="E214" s="296"/>
      <c r="F214" s="319"/>
      <c r="G214" s="357"/>
      <c r="H214" s="348"/>
      <c r="I214" s="348"/>
      <c r="J214" s="348"/>
      <c r="K214" s="369"/>
    </row>
    <row r="215" s="1" customFormat="1" ht="15" customHeight="1">
      <c r="B215" s="368"/>
      <c r="C215" s="296" t="s">
        <v>1329</v>
      </c>
      <c r="D215" s="296"/>
      <c r="E215" s="296"/>
      <c r="F215" s="319">
        <v>1</v>
      </c>
      <c r="G215" s="357"/>
      <c r="H215" s="348" t="s">
        <v>1370</v>
      </c>
      <c r="I215" s="348"/>
      <c r="J215" s="348"/>
      <c r="K215" s="369"/>
    </row>
    <row r="216" s="1" customFormat="1" ht="15" customHeight="1">
      <c r="B216" s="368"/>
      <c r="C216" s="296"/>
      <c r="D216" s="296"/>
      <c r="E216" s="296"/>
      <c r="F216" s="319">
        <v>2</v>
      </c>
      <c r="G216" s="357"/>
      <c r="H216" s="348" t="s">
        <v>1371</v>
      </c>
      <c r="I216" s="348"/>
      <c r="J216" s="348"/>
      <c r="K216" s="369"/>
    </row>
    <row r="217" s="1" customFormat="1" ht="15" customHeight="1">
      <c r="B217" s="368"/>
      <c r="C217" s="296"/>
      <c r="D217" s="296"/>
      <c r="E217" s="296"/>
      <c r="F217" s="319">
        <v>3</v>
      </c>
      <c r="G217" s="357"/>
      <c r="H217" s="348" t="s">
        <v>1372</v>
      </c>
      <c r="I217" s="348"/>
      <c r="J217" s="348"/>
      <c r="K217" s="369"/>
    </row>
    <row r="218" s="1" customFormat="1" ht="15" customHeight="1">
      <c r="B218" s="368"/>
      <c r="C218" s="296"/>
      <c r="D218" s="296"/>
      <c r="E218" s="296"/>
      <c r="F218" s="319">
        <v>4</v>
      </c>
      <c r="G218" s="357"/>
      <c r="H218" s="348" t="s">
        <v>1373</v>
      </c>
      <c r="I218" s="348"/>
      <c r="J218" s="348"/>
      <c r="K218" s="369"/>
    </row>
    <row r="219" s="1" customFormat="1" ht="12.75" customHeight="1">
      <c r="B219" s="370"/>
      <c r="C219" s="371"/>
      <c r="D219" s="371"/>
      <c r="E219" s="371"/>
      <c r="F219" s="371"/>
      <c r="G219" s="371"/>
      <c r="H219" s="371"/>
      <c r="I219" s="371"/>
      <c r="J219" s="371"/>
      <c r="K219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ROUND((SUM(BE94:BE435)),  2)</f>
        <v>0</v>
      </c>
      <c r="G35" s="40"/>
      <c r="H35" s="40"/>
      <c r="I35" s="159">
        <v>0.20999999999999999</v>
      </c>
      <c r="J35" s="158">
        <f>ROUND(((SUM(BE94:BE435))*I35),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ROUND((SUM(BF94:BF435)),  2)</f>
        <v>0</v>
      </c>
      <c r="G36" s="40"/>
      <c r="H36" s="40"/>
      <c r="I36" s="159">
        <v>0.12</v>
      </c>
      <c r="J36" s="158">
        <f>ROUND(((SUM(BF94:BF435))*I36),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ROUND((SUM(BG94:BG435)),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ROUND((SUM(BH94:BH435)),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ROUND((SUM(BI94:BI435)),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411.1 - Výkopové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J96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125</v>
      </c>
      <c r="E66" s="179"/>
      <c r="F66" s="179"/>
      <c r="G66" s="179"/>
      <c r="H66" s="179"/>
      <c r="I66" s="179"/>
      <c r="J66" s="180">
        <f>J109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J110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127</v>
      </c>
      <c r="E68" s="184"/>
      <c r="F68" s="184"/>
      <c r="G68" s="184"/>
      <c r="H68" s="184"/>
      <c r="I68" s="184"/>
      <c r="J68" s="185">
        <f>J160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128</v>
      </c>
      <c r="E69" s="179"/>
      <c r="F69" s="179"/>
      <c r="G69" s="179"/>
      <c r="H69" s="179"/>
      <c r="I69" s="179"/>
      <c r="J69" s="180">
        <f>J385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129</v>
      </c>
      <c r="E70" s="184"/>
      <c r="F70" s="184"/>
      <c r="G70" s="184"/>
      <c r="H70" s="184"/>
      <c r="I70" s="184"/>
      <c r="J70" s="185">
        <f>J394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130</v>
      </c>
      <c r="E71" s="184"/>
      <c r="F71" s="184"/>
      <c r="G71" s="184"/>
      <c r="H71" s="184"/>
      <c r="I71" s="184"/>
      <c r="J71" s="185">
        <f>J401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131</v>
      </c>
      <c r="E72" s="184"/>
      <c r="F72" s="184"/>
      <c r="G72" s="184"/>
      <c r="H72" s="184"/>
      <c r="I72" s="184"/>
      <c r="J72" s="185">
        <f>J428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132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P + R Voroněž_aktualizace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115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116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117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SO 411.1 - Výkopové práce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Brno</v>
      </c>
      <c r="G88" s="42"/>
      <c r="H88" s="42"/>
      <c r="I88" s="34" t="s">
        <v>23</v>
      </c>
      <c r="J88" s="74" t="str">
        <f>IF(J14="","",J14)</f>
        <v>1. 10. 2025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E17</f>
        <v>Brněnské komunikace, a.s.</v>
      </c>
      <c r="G90" s="42"/>
      <c r="H90" s="42"/>
      <c r="I90" s="34" t="s">
        <v>33</v>
      </c>
      <c r="J90" s="38" t="str">
        <f>E23</f>
        <v>AŽD Praha, s.r.o.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31</v>
      </c>
      <c r="D91" s="42"/>
      <c r="E91" s="42"/>
      <c r="F91" s="29" t="str">
        <f>IF(E20="","",E20)</f>
        <v>Vyplň údaj</v>
      </c>
      <c r="G91" s="42"/>
      <c r="H91" s="42"/>
      <c r="I91" s="34" t="s">
        <v>38</v>
      </c>
      <c r="J91" s="38" t="str">
        <f>E26</f>
        <v>AŽD Praha,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133</v>
      </c>
      <c r="D93" s="190" t="s">
        <v>60</v>
      </c>
      <c r="E93" s="190" t="s">
        <v>56</v>
      </c>
      <c r="F93" s="190" t="s">
        <v>57</v>
      </c>
      <c r="G93" s="190" t="s">
        <v>134</v>
      </c>
      <c r="H93" s="190" t="s">
        <v>135</v>
      </c>
      <c r="I93" s="190" t="s">
        <v>136</v>
      </c>
      <c r="J93" s="190" t="s">
        <v>121</v>
      </c>
      <c r="K93" s="191" t="s">
        <v>137</v>
      </c>
      <c r="L93" s="192"/>
      <c r="M93" s="94" t="s">
        <v>19</v>
      </c>
      <c r="N93" s="95" t="s">
        <v>45</v>
      </c>
      <c r="O93" s="95" t="s">
        <v>138</v>
      </c>
      <c r="P93" s="95" t="s">
        <v>139</v>
      </c>
      <c r="Q93" s="95" t="s">
        <v>140</v>
      </c>
      <c r="R93" s="95" t="s">
        <v>141</v>
      </c>
      <c r="S93" s="95" t="s">
        <v>142</v>
      </c>
      <c r="T93" s="96" t="s">
        <v>143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144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P95+P109+P385</f>
        <v>0</v>
      </c>
      <c r="Q94" s="98"/>
      <c r="R94" s="195">
        <f>R95+R109+R385</f>
        <v>3.0251695299999999</v>
      </c>
      <c r="S94" s="98"/>
      <c r="T94" s="196">
        <f>T95+T109+T385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74</v>
      </c>
      <c r="AU94" s="19" t="s">
        <v>122</v>
      </c>
      <c r="BK94" s="197">
        <f>BK95+BK109+BK385</f>
        <v>0</v>
      </c>
    </row>
    <row r="95" s="12" customFormat="1" ht="25.92" customHeight="1">
      <c r="A95" s="12"/>
      <c r="B95" s="198"/>
      <c r="C95" s="199"/>
      <c r="D95" s="200" t="s">
        <v>74</v>
      </c>
      <c r="E95" s="201" t="s">
        <v>145</v>
      </c>
      <c r="F95" s="201" t="s">
        <v>146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</f>
        <v>0</v>
      </c>
      <c r="Q95" s="206"/>
      <c r="R95" s="207">
        <f>R96</f>
        <v>0</v>
      </c>
      <c r="S95" s="206"/>
      <c r="T95" s="208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82</v>
      </c>
      <c r="AT95" s="210" t="s">
        <v>74</v>
      </c>
      <c r="AU95" s="210" t="s">
        <v>75</v>
      </c>
      <c r="AY95" s="209" t="s">
        <v>147</v>
      </c>
      <c r="BK95" s="211">
        <f>BK96</f>
        <v>0</v>
      </c>
    </row>
    <row r="96" s="12" customFormat="1" ht="22.8" customHeight="1">
      <c r="A96" s="12"/>
      <c r="B96" s="198"/>
      <c r="C96" s="199"/>
      <c r="D96" s="200" t="s">
        <v>74</v>
      </c>
      <c r="E96" s="212" t="s">
        <v>82</v>
      </c>
      <c r="F96" s="212" t="s">
        <v>148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SUM(P97:P108)</f>
        <v>0</v>
      </c>
      <c r="Q96" s="206"/>
      <c r="R96" s="207">
        <f>SUM(R97:R108)</f>
        <v>0</v>
      </c>
      <c r="S96" s="206"/>
      <c r="T96" s="208">
        <f>SUM(T97:T108)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82</v>
      </c>
      <c r="AT96" s="210" t="s">
        <v>74</v>
      </c>
      <c r="AU96" s="210" t="s">
        <v>82</v>
      </c>
      <c r="AY96" s="209" t="s">
        <v>147</v>
      </c>
      <c r="BK96" s="211">
        <f>SUM(BK97:BK108)</f>
        <v>0</v>
      </c>
    </row>
    <row r="97" s="2" customFormat="1" ht="37.8" customHeight="1">
      <c r="A97" s="40"/>
      <c r="B97" s="41"/>
      <c r="C97" s="214" t="s">
        <v>82</v>
      </c>
      <c r="D97" s="214" t="s">
        <v>149</v>
      </c>
      <c r="E97" s="215" t="s">
        <v>150</v>
      </c>
      <c r="F97" s="216" t="s">
        <v>151</v>
      </c>
      <c r="G97" s="217" t="s">
        <v>152</v>
      </c>
      <c r="H97" s="218">
        <v>18</v>
      </c>
      <c r="I97" s="219"/>
      <c r="J97" s="220">
        <f>ROUND(I97*H97,2)</f>
        <v>0</v>
      </c>
      <c r="K97" s="216" t="s">
        <v>153</v>
      </c>
      <c r="L97" s="46"/>
      <c r="M97" s="221" t="s">
        <v>19</v>
      </c>
      <c r="N97" s="222" t="s">
        <v>46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154</v>
      </c>
      <c r="AT97" s="225" t="s">
        <v>149</v>
      </c>
      <c r="AU97" s="225" t="s">
        <v>84</v>
      </c>
      <c r="AY97" s="19" t="s">
        <v>147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82</v>
      </c>
      <c r="BK97" s="226">
        <f>ROUND(I97*H97,2)</f>
        <v>0</v>
      </c>
      <c r="BL97" s="19" t="s">
        <v>154</v>
      </c>
      <c r="BM97" s="225" t="s">
        <v>155</v>
      </c>
    </row>
    <row r="98" s="2" customFormat="1">
      <c r="A98" s="40"/>
      <c r="B98" s="41"/>
      <c r="C98" s="42"/>
      <c r="D98" s="227" t="s">
        <v>156</v>
      </c>
      <c r="E98" s="42"/>
      <c r="F98" s="228" t="s">
        <v>157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156</v>
      </c>
      <c r="AU98" s="19" t="s">
        <v>84</v>
      </c>
    </row>
    <row r="99" s="2" customFormat="1">
      <c r="A99" s="40"/>
      <c r="B99" s="41"/>
      <c r="C99" s="42"/>
      <c r="D99" s="232" t="s">
        <v>158</v>
      </c>
      <c r="E99" s="42"/>
      <c r="F99" s="233" t="s">
        <v>159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158</v>
      </c>
      <c r="AU99" s="19" t="s">
        <v>84</v>
      </c>
    </row>
    <row r="100" s="13" customFormat="1">
      <c r="A100" s="13"/>
      <c r="B100" s="234"/>
      <c r="C100" s="235"/>
      <c r="D100" s="227" t="s">
        <v>160</v>
      </c>
      <c r="E100" s="236" t="s">
        <v>19</v>
      </c>
      <c r="F100" s="237" t="s">
        <v>161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160</v>
      </c>
      <c r="AU100" s="243" t="s">
        <v>84</v>
      </c>
      <c r="AV100" s="13" t="s">
        <v>82</v>
      </c>
      <c r="AW100" s="13" t="s">
        <v>37</v>
      </c>
      <c r="AX100" s="13" t="s">
        <v>75</v>
      </c>
      <c r="AY100" s="243" t="s">
        <v>147</v>
      </c>
    </row>
    <row r="101" s="13" customFormat="1">
      <c r="A101" s="13"/>
      <c r="B101" s="234"/>
      <c r="C101" s="235"/>
      <c r="D101" s="227" t="s">
        <v>160</v>
      </c>
      <c r="E101" s="236" t="s">
        <v>19</v>
      </c>
      <c r="F101" s="237" t="s">
        <v>162</v>
      </c>
      <c r="G101" s="235"/>
      <c r="H101" s="236" t="s">
        <v>19</v>
      </c>
      <c r="I101" s="238"/>
      <c r="J101" s="235"/>
      <c r="K101" s="235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160</v>
      </c>
      <c r="AU101" s="243" t="s">
        <v>84</v>
      </c>
      <c r="AV101" s="13" t="s">
        <v>82</v>
      </c>
      <c r="AW101" s="13" t="s">
        <v>37</v>
      </c>
      <c r="AX101" s="13" t="s">
        <v>75</v>
      </c>
      <c r="AY101" s="243" t="s">
        <v>147</v>
      </c>
    </row>
    <row r="102" s="14" customFormat="1">
      <c r="A102" s="14"/>
      <c r="B102" s="244"/>
      <c r="C102" s="245"/>
      <c r="D102" s="227" t="s">
        <v>160</v>
      </c>
      <c r="E102" s="246" t="s">
        <v>19</v>
      </c>
      <c r="F102" s="247" t="s">
        <v>163</v>
      </c>
      <c r="G102" s="245"/>
      <c r="H102" s="248">
        <v>18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160</v>
      </c>
      <c r="AU102" s="254" t="s">
        <v>84</v>
      </c>
      <c r="AV102" s="14" t="s">
        <v>84</v>
      </c>
      <c r="AW102" s="14" t="s">
        <v>37</v>
      </c>
      <c r="AX102" s="14" t="s">
        <v>82</v>
      </c>
      <c r="AY102" s="254" t="s">
        <v>147</v>
      </c>
    </row>
    <row r="103" s="2" customFormat="1" ht="33" customHeight="1">
      <c r="A103" s="40"/>
      <c r="B103" s="41"/>
      <c r="C103" s="214" t="s">
        <v>84</v>
      </c>
      <c r="D103" s="214" t="s">
        <v>149</v>
      </c>
      <c r="E103" s="215" t="s">
        <v>164</v>
      </c>
      <c r="F103" s="216" t="s">
        <v>165</v>
      </c>
      <c r="G103" s="217" t="s">
        <v>152</v>
      </c>
      <c r="H103" s="218">
        <v>18</v>
      </c>
      <c r="I103" s="219"/>
      <c r="J103" s="220">
        <f>ROUND(I103*H103,2)</f>
        <v>0</v>
      </c>
      <c r="K103" s="216" t="s">
        <v>153</v>
      </c>
      <c r="L103" s="46"/>
      <c r="M103" s="221" t="s">
        <v>19</v>
      </c>
      <c r="N103" s="222" t="s">
        <v>46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154</v>
      </c>
      <c r="AT103" s="225" t="s">
        <v>149</v>
      </c>
      <c r="AU103" s="225" t="s">
        <v>84</v>
      </c>
      <c r="AY103" s="19" t="s">
        <v>147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82</v>
      </c>
      <c r="BK103" s="226">
        <f>ROUND(I103*H103,2)</f>
        <v>0</v>
      </c>
      <c r="BL103" s="19" t="s">
        <v>154</v>
      </c>
      <c r="BM103" s="225" t="s">
        <v>166</v>
      </c>
    </row>
    <row r="104" s="2" customFormat="1">
      <c r="A104" s="40"/>
      <c r="B104" s="41"/>
      <c r="C104" s="42"/>
      <c r="D104" s="227" t="s">
        <v>156</v>
      </c>
      <c r="E104" s="42"/>
      <c r="F104" s="228" t="s">
        <v>167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156</v>
      </c>
      <c r="AU104" s="19" t="s">
        <v>84</v>
      </c>
    </row>
    <row r="105" s="2" customFormat="1">
      <c r="A105" s="40"/>
      <c r="B105" s="41"/>
      <c r="C105" s="42"/>
      <c r="D105" s="232" t="s">
        <v>158</v>
      </c>
      <c r="E105" s="42"/>
      <c r="F105" s="233" t="s">
        <v>168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84</v>
      </c>
    </row>
    <row r="106" s="13" customFormat="1">
      <c r="A106" s="13"/>
      <c r="B106" s="234"/>
      <c r="C106" s="235"/>
      <c r="D106" s="227" t="s">
        <v>160</v>
      </c>
      <c r="E106" s="236" t="s">
        <v>19</v>
      </c>
      <c r="F106" s="237" t="s">
        <v>161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160</v>
      </c>
      <c r="AU106" s="243" t="s">
        <v>84</v>
      </c>
      <c r="AV106" s="13" t="s">
        <v>82</v>
      </c>
      <c r="AW106" s="13" t="s">
        <v>37</v>
      </c>
      <c r="AX106" s="13" t="s">
        <v>75</v>
      </c>
      <c r="AY106" s="243" t="s">
        <v>147</v>
      </c>
    </row>
    <row r="107" s="13" customFormat="1">
      <c r="A107" s="13"/>
      <c r="B107" s="234"/>
      <c r="C107" s="235"/>
      <c r="D107" s="227" t="s">
        <v>160</v>
      </c>
      <c r="E107" s="236" t="s">
        <v>19</v>
      </c>
      <c r="F107" s="237" t="s">
        <v>162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160</v>
      </c>
      <c r="AU107" s="243" t="s">
        <v>84</v>
      </c>
      <c r="AV107" s="13" t="s">
        <v>82</v>
      </c>
      <c r="AW107" s="13" t="s">
        <v>37</v>
      </c>
      <c r="AX107" s="13" t="s">
        <v>75</v>
      </c>
      <c r="AY107" s="243" t="s">
        <v>147</v>
      </c>
    </row>
    <row r="108" s="14" customFormat="1">
      <c r="A108" s="14"/>
      <c r="B108" s="244"/>
      <c r="C108" s="245"/>
      <c r="D108" s="227" t="s">
        <v>160</v>
      </c>
      <c r="E108" s="246" t="s">
        <v>19</v>
      </c>
      <c r="F108" s="247" t="s">
        <v>163</v>
      </c>
      <c r="G108" s="245"/>
      <c r="H108" s="248">
        <v>18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160</v>
      </c>
      <c r="AU108" s="254" t="s">
        <v>84</v>
      </c>
      <c r="AV108" s="14" t="s">
        <v>84</v>
      </c>
      <c r="AW108" s="14" t="s">
        <v>37</v>
      </c>
      <c r="AX108" s="14" t="s">
        <v>82</v>
      </c>
      <c r="AY108" s="254" t="s">
        <v>147</v>
      </c>
    </row>
    <row r="109" s="12" customFormat="1" ht="25.92" customHeight="1">
      <c r="A109" s="12"/>
      <c r="B109" s="198"/>
      <c r="C109" s="199"/>
      <c r="D109" s="200" t="s">
        <v>74</v>
      </c>
      <c r="E109" s="201" t="s">
        <v>169</v>
      </c>
      <c r="F109" s="201" t="s">
        <v>170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P110+P160</f>
        <v>0</v>
      </c>
      <c r="Q109" s="206"/>
      <c r="R109" s="207">
        <f>R110+R160</f>
        <v>3.0251695299999999</v>
      </c>
      <c r="S109" s="206"/>
      <c r="T109" s="208">
        <f>T110+T160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171</v>
      </c>
      <c r="AT109" s="210" t="s">
        <v>74</v>
      </c>
      <c r="AU109" s="210" t="s">
        <v>75</v>
      </c>
      <c r="AY109" s="209" t="s">
        <v>147</v>
      </c>
      <c r="BK109" s="211">
        <f>BK110+BK160</f>
        <v>0</v>
      </c>
    </row>
    <row r="110" s="12" customFormat="1" ht="22.8" customHeight="1">
      <c r="A110" s="12"/>
      <c r="B110" s="198"/>
      <c r="C110" s="199"/>
      <c r="D110" s="200" t="s">
        <v>74</v>
      </c>
      <c r="E110" s="212" t="s">
        <v>172</v>
      </c>
      <c r="F110" s="212" t="s">
        <v>173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SUM(P111:P159)</f>
        <v>0</v>
      </c>
      <c r="Q110" s="206"/>
      <c r="R110" s="207">
        <f>SUM(R111:R159)</f>
        <v>0.53186</v>
      </c>
      <c r="S110" s="206"/>
      <c r="T110" s="208">
        <f>SUM(T111:T159)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171</v>
      </c>
      <c r="AT110" s="210" t="s">
        <v>74</v>
      </c>
      <c r="AU110" s="210" t="s">
        <v>82</v>
      </c>
      <c r="AY110" s="209" t="s">
        <v>147</v>
      </c>
      <c r="BK110" s="211">
        <f>SUM(BK111:BK159)</f>
        <v>0</v>
      </c>
    </row>
    <row r="111" s="2" customFormat="1" ht="24.15" customHeight="1">
      <c r="A111" s="40"/>
      <c r="B111" s="41"/>
      <c r="C111" s="214" t="s">
        <v>171</v>
      </c>
      <c r="D111" s="214" t="s">
        <v>149</v>
      </c>
      <c r="E111" s="215" t="s">
        <v>174</v>
      </c>
      <c r="F111" s="216" t="s">
        <v>175</v>
      </c>
      <c r="G111" s="217" t="s">
        <v>176</v>
      </c>
      <c r="H111" s="218">
        <v>297.5</v>
      </c>
      <c r="I111" s="219"/>
      <c r="J111" s="220">
        <f>ROUND(I111*H111,2)</f>
        <v>0</v>
      </c>
      <c r="K111" s="216" t="s">
        <v>153</v>
      </c>
      <c r="L111" s="46"/>
      <c r="M111" s="221" t="s">
        <v>19</v>
      </c>
      <c r="N111" s="222" t="s">
        <v>46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177</v>
      </c>
      <c r="AT111" s="225" t="s">
        <v>149</v>
      </c>
      <c r="AU111" s="225" t="s">
        <v>84</v>
      </c>
      <c r="AY111" s="19" t="s">
        <v>147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82</v>
      </c>
      <c r="BK111" s="226">
        <f>ROUND(I111*H111,2)</f>
        <v>0</v>
      </c>
      <c r="BL111" s="19" t="s">
        <v>177</v>
      </c>
      <c r="BM111" s="225" t="s">
        <v>178</v>
      </c>
    </row>
    <row r="112" s="2" customFormat="1">
      <c r="A112" s="40"/>
      <c r="B112" s="41"/>
      <c r="C112" s="42"/>
      <c r="D112" s="227" t="s">
        <v>156</v>
      </c>
      <c r="E112" s="42"/>
      <c r="F112" s="228" t="s">
        <v>179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156</v>
      </c>
      <c r="AU112" s="19" t="s">
        <v>84</v>
      </c>
    </row>
    <row r="113" s="2" customFormat="1">
      <c r="A113" s="40"/>
      <c r="B113" s="41"/>
      <c r="C113" s="42"/>
      <c r="D113" s="232" t="s">
        <v>158</v>
      </c>
      <c r="E113" s="42"/>
      <c r="F113" s="233" t="s">
        <v>180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158</v>
      </c>
      <c r="AU113" s="19" t="s">
        <v>84</v>
      </c>
    </row>
    <row r="114" s="13" customFormat="1">
      <c r="A114" s="13"/>
      <c r="B114" s="234"/>
      <c r="C114" s="235"/>
      <c r="D114" s="227" t="s">
        <v>160</v>
      </c>
      <c r="E114" s="236" t="s">
        <v>19</v>
      </c>
      <c r="F114" s="237" t="s">
        <v>161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160</v>
      </c>
      <c r="AU114" s="243" t="s">
        <v>84</v>
      </c>
      <c r="AV114" s="13" t="s">
        <v>82</v>
      </c>
      <c r="AW114" s="13" t="s">
        <v>37</v>
      </c>
      <c r="AX114" s="13" t="s">
        <v>75</v>
      </c>
      <c r="AY114" s="243" t="s">
        <v>147</v>
      </c>
    </row>
    <row r="115" s="13" customFormat="1">
      <c r="A115" s="13"/>
      <c r="B115" s="234"/>
      <c r="C115" s="235"/>
      <c r="D115" s="227" t="s">
        <v>160</v>
      </c>
      <c r="E115" s="236" t="s">
        <v>19</v>
      </c>
      <c r="F115" s="237" t="s">
        <v>181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160</v>
      </c>
      <c r="AU115" s="243" t="s">
        <v>84</v>
      </c>
      <c r="AV115" s="13" t="s">
        <v>82</v>
      </c>
      <c r="AW115" s="13" t="s">
        <v>37</v>
      </c>
      <c r="AX115" s="13" t="s">
        <v>75</v>
      </c>
      <c r="AY115" s="243" t="s">
        <v>147</v>
      </c>
    </row>
    <row r="116" s="14" customFormat="1">
      <c r="A116" s="14"/>
      <c r="B116" s="244"/>
      <c r="C116" s="245"/>
      <c r="D116" s="227" t="s">
        <v>160</v>
      </c>
      <c r="E116" s="246" t="s">
        <v>19</v>
      </c>
      <c r="F116" s="247" t="s">
        <v>182</v>
      </c>
      <c r="G116" s="245"/>
      <c r="H116" s="248">
        <v>297.5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160</v>
      </c>
      <c r="AU116" s="254" t="s">
        <v>84</v>
      </c>
      <c r="AV116" s="14" t="s">
        <v>84</v>
      </c>
      <c r="AW116" s="14" t="s">
        <v>37</v>
      </c>
      <c r="AX116" s="14" t="s">
        <v>82</v>
      </c>
      <c r="AY116" s="254" t="s">
        <v>147</v>
      </c>
    </row>
    <row r="117" s="2" customFormat="1" ht="16.5" customHeight="1">
      <c r="A117" s="40"/>
      <c r="B117" s="41"/>
      <c r="C117" s="255" t="s">
        <v>154</v>
      </c>
      <c r="D117" s="255" t="s">
        <v>169</v>
      </c>
      <c r="E117" s="256" t="s">
        <v>183</v>
      </c>
      <c r="F117" s="257" t="s">
        <v>184</v>
      </c>
      <c r="G117" s="258" t="s">
        <v>185</v>
      </c>
      <c r="H117" s="259">
        <v>119</v>
      </c>
      <c r="I117" s="260"/>
      <c r="J117" s="261">
        <f>ROUND(I117*H117,2)</f>
        <v>0</v>
      </c>
      <c r="K117" s="257" t="s">
        <v>153</v>
      </c>
      <c r="L117" s="262"/>
      <c r="M117" s="263" t="s">
        <v>19</v>
      </c>
      <c r="N117" s="264" t="s">
        <v>46</v>
      </c>
      <c r="O117" s="86"/>
      <c r="P117" s="223">
        <f>O117*H117</f>
        <v>0</v>
      </c>
      <c r="Q117" s="223">
        <v>0.001</v>
      </c>
      <c r="R117" s="223">
        <f>Q117*H117</f>
        <v>0.11900000000000001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186</v>
      </c>
      <c r="AT117" s="225" t="s">
        <v>169</v>
      </c>
      <c r="AU117" s="225" t="s">
        <v>84</v>
      </c>
      <c r="AY117" s="19" t="s">
        <v>147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82</v>
      </c>
      <c r="BK117" s="226">
        <f>ROUND(I117*H117,2)</f>
        <v>0</v>
      </c>
      <c r="BL117" s="19" t="s">
        <v>177</v>
      </c>
      <c r="BM117" s="225" t="s">
        <v>187</v>
      </c>
    </row>
    <row r="118" s="2" customFormat="1">
      <c r="A118" s="40"/>
      <c r="B118" s="41"/>
      <c r="C118" s="42"/>
      <c r="D118" s="227" t="s">
        <v>156</v>
      </c>
      <c r="E118" s="42"/>
      <c r="F118" s="228" t="s">
        <v>184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156</v>
      </c>
      <c r="AU118" s="19" t="s">
        <v>84</v>
      </c>
    </row>
    <row r="119" s="13" customFormat="1">
      <c r="A119" s="13"/>
      <c r="B119" s="234"/>
      <c r="C119" s="235"/>
      <c r="D119" s="227" t="s">
        <v>160</v>
      </c>
      <c r="E119" s="236" t="s">
        <v>19</v>
      </c>
      <c r="F119" s="237" t="s">
        <v>188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160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147</v>
      </c>
    </row>
    <row r="120" s="13" customFormat="1">
      <c r="A120" s="13"/>
      <c r="B120" s="234"/>
      <c r="C120" s="235"/>
      <c r="D120" s="227" t="s">
        <v>160</v>
      </c>
      <c r="E120" s="236" t="s">
        <v>19</v>
      </c>
      <c r="F120" s="237" t="s">
        <v>189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160</v>
      </c>
      <c r="AU120" s="243" t="s">
        <v>84</v>
      </c>
      <c r="AV120" s="13" t="s">
        <v>82</v>
      </c>
      <c r="AW120" s="13" t="s">
        <v>37</v>
      </c>
      <c r="AX120" s="13" t="s">
        <v>75</v>
      </c>
      <c r="AY120" s="243" t="s">
        <v>147</v>
      </c>
    </row>
    <row r="121" s="13" customFormat="1">
      <c r="A121" s="13"/>
      <c r="B121" s="234"/>
      <c r="C121" s="235"/>
      <c r="D121" s="227" t="s">
        <v>160</v>
      </c>
      <c r="E121" s="236" t="s">
        <v>19</v>
      </c>
      <c r="F121" s="237" t="s">
        <v>161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160</v>
      </c>
      <c r="AU121" s="243" t="s">
        <v>84</v>
      </c>
      <c r="AV121" s="13" t="s">
        <v>82</v>
      </c>
      <c r="AW121" s="13" t="s">
        <v>37</v>
      </c>
      <c r="AX121" s="13" t="s">
        <v>75</v>
      </c>
      <c r="AY121" s="243" t="s">
        <v>147</v>
      </c>
    </row>
    <row r="122" s="13" customFormat="1">
      <c r="A122" s="13"/>
      <c r="B122" s="234"/>
      <c r="C122" s="235"/>
      <c r="D122" s="227" t="s">
        <v>160</v>
      </c>
      <c r="E122" s="236" t="s">
        <v>19</v>
      </c>
      <c r="F122" s="237" t="s">
        <v>181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160</v>
      </c>
      <c r="AU122" s="243" t="s">
        <v>84</v>
      </c>
      <c r="AV122" s="13" t="s">
        <v>82</v>
      </c>
      <c r="AW122" s="13" t="s">
        <v>37</v>
      </c>
      <c r="AX122" s="13" t="s">
        <v>75</v>
      </c>
      <c r="AY122" s="243" t="s">
        <v>147</v>
      </c>
    </row>
    <row r="123" s="14" customFormat="1">
      <c r="A123" s="14"/>
      <c r="B123" s="244"/>
      <c r="C123" s="245"/>
      <c r="D123" s="227" t="s">
        <v>160</v>
      </c>
      <c r="E123" s="246" t="s">
        <v>19</v>
      </c>
      <c r="F123" s="247" t="s">
        <v>190</v>
      </c>
      <c r="G123" s="245"/>
      <c r="H123" s="248">
        <v>119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160</v>
      </c>
      <c r="AU123" s="254" t="s">
        <v>84</v>
      </c>
      <c r="AV123" s="14" t="s">
        <v>84</v>
      </c>
      <c r="AW123" s="14" t="s">
        <v>37</v>
      </c>
      <c r="AX123" s="14" t="s">
        <v>82</v>
      </c>
      <c r="AY123" s="254" t="s">
        <v>147</v>
      </c>
    </row>
    <row r="124" s="2" customFormat="1" ht="37.8" customHeight="1">
      <c r="A124" s="40"/>
      <c r="B124" s="41"/>
      <c r="C124" s="214" t="s">
        <v>191</v>
      </c>
      <c r="D124" s="214" t="s">
        <v>149</v>
      </c>
      <c r="E124" s="215" t="s">
        <v>192</v>
      </c>
      <c r="F124" s="216" t="s">
        <v>193</v>
      </c>
      <c r="G124" s="217" t="s">
        <v>176</v>
      </c>
      <c r="H124" s="218">
        <v>110</v>
      </c>
      <c r="I124" s="219"/>
      <c r="J124" s="220">
        <f>ROUND(I124*H124,2)</f>
        <v>0</v>
      </c>
      <c r="K124" s="216" t="s">
        <v>153</v>
      </c>
      <c r="L124" s="46"/>
      <c r="M124" s="221" t="s">
        <v>19</v>
      </c>
      <c r="N124" s="222" t="s">
        <v>46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177</v>
      </c>
      <c r="AT124" s="225" t="s">
        <v>149</v>
      </c>
      <c r="AU124" s="225" t="s">
        <v>84</v>
      </c>
      <c r="AY124" s="19" t="s">
        <v>147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82</v>
      </c>
      <c r="BK124" s="226">
        <f>ROUND(I124*H124,2)</f>
        <v>0</v>
      </c>
      <c r="BL124" s="19" t="s">
        <v>177</v>
      </c>
      <c r="BM124" s="225" t="s">
        <v>194</v>
      </c>
    </row>
    <row r="125" s="2" customFormat="1">
      <c r="A125" s="40"/>
      <c r="B125" s="41"/>
      <c r="C125" s="42"/>
      <c r="D125" s="227" t="s">
        <v>156</v>
      </c>
      <c r="E125" s="42"/>
      <c r="F125" s="228" t="s">
        <v>195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156</v>
      </c>
      <c r="AU125" s="19" t="s">
        <v>84</v>
      </c>
    </row>
    <row r="126" s="2" customFormat="1">
      <c r="A126" s="40"/>
      <c r="B126" s="41"/>
      <c r="C126" s="42"/>
      <c r="D126" s="232" t="s">
        <v>158</v>
      </c>
      <c r="E126" s="42"/>
      <c r="F126" s="233" t="s">
        <v>196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158</v>
      </c>
      <c r="AU126" s="19" t="s">
        <v>84</v>
      </c>
    </row>
    <row r="127" s="13" customFormat="1">
      <c r="A127" s="13"/>
      <c r="B127" s="234"/>
      <c r="C127" s="235"/>
      <c r="D127" s="227" t="s">
        <v>160</v>
      </c>
      <c r="E127" s="236" t="s">
        <v>19</v>
      </c>
      <c r="F127" s="237" t="s">
        <v>161</v>
      </c>
      <c r="G127" s="235"/>
      <c r="H127" s="236" t="s">
        <v>19</v>
      </c>
      <c r="I127" s="238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160</v>
      </c>
      <c r="AU127" s="243" t="s">
        <v>84</v>
      </c>
      <c r="AV127" s="13" t="s">
        <v>82</v>
      </c>
      <c r="AW127" s="13" t="s">
        <v>37</v>
      </c>
      <c r="AX127" s="13" t="s">
        <v>75</v>
      </c>
      <c r="AY127" s="243" t="s">
        <v>147</v>
      </c>
    </row>
    <row r="128" s="13" customFormat="1">
      <c r="A128" s="13"/>
      <c r="B128" s="234"/>
      <c r="C128" s="235"/>
      <c r="D128" s="227" t="s">
        <v>160</v>
      </c>
      <c r="E128" s="236" t="s">
        <v>19</v>
      </c>
      <c r="F128" s="237" t="s">
        <v>197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160</v>
      </c>
      <c r="AU128" s="243" t="s">
        <v>84</v>
      </c>
      <c r="AV128" s="13" t="s">
        <v>82</v>
      </c>
      <c r="AW128" s="13" t="s">
        <v>37</v>
      </c>
      <c r="AX128" s="13" t="s">
        <v>75</v>
      </c>
      <c r="AY128" s="243" t="s">
        <v>147</v>
      </c>
    </row>
    <row r="129" s="14" customFormat="1">
      <c r="A129" s="14"/>
      <c r="B129" s="244"/>
      <c r="C129" s="245"/>
      <c r="D129" s="227" t="s">
        <v>160</v>
      </c>
      <c r="E129" s="246" t="s">
        <v>19</v>
      </c>
      <c r="F129" s="247" t="s">
        <v>198</v>
      </c>
      <c r="G129" s="245"/>
      <c r="H129" s="248">
        <v>110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160</v>
      </c>
      <c r="AU129" s="254" t="s">
        <v>84</v>
      </c>
      <c r="AV129" s="14" t="s">
        <v>84</v>
      </c>
      <c r="AW129" s="14" t="s">
        <v>37</v>
      </c>
      <c r="AX129" s="14" t="s">
        <v>82</v>
      </c>
      <c r="AY129" s="254" t="s">
        <v>147</v>
      </c>
    </row>
    <row r="130" s="2" customFormat="1" ht="24.15" customHeight="1">
      <c r="A130" s="40"/>
      <c r="B130" s="41"/>
      <c r="C130" s="255" t="s">
        <v>199</v>
      </c>
      <c r="D130" s="255" t="s">
        <v>169</v>
      </c>
      <c r="E130" s="256" t="s">
        <v>200</v>
      </c>
      <c r="F130" s="257" t="s">
        <v>201</v>
      </c>
      <c r="G130" s="258" t="s">
        <v>176</v>
      </c>
      <c r="H130" s="259">
        <v>115.5</v>
      </c>
      <c r="I130" s="260"/>
      <c r="J130" s="261">
        <f>ROUND(I130*H130,2)</f>
        <v>0</v>
      </c>
      <c r="K130" s="257" t="s">
        <v>153</v>
      </c>
      <c r="L130" s="262"/>
      <c r="M130" s="263" t="s">
        <v>19</v>
      </c>
      <c r="N130" s="264" t="s">
        <v>46</v>
      </c>
      <c r="O130" s="86"/>
      <c r="P130" s="223">
        <f>O130*H130</f>
        <v>0</v>
      </c>
      <c r="Q130" s="223">
        <v>0.00064000000000000005</v>
      </c>
      <c r="R130" s="223">
        <f>Q130*H130</f>
        <v>0.07392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186</v>
      </c>
      <c r="AT130" s="225" t="s">
        <v>169</v>
      </c>
      <c r="AU130" s="225" t="s">
        <v>84</v>
      </c>
      <c r="AY130" s="19" t="s">
        <v>147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82</v>
      </c>
      <c r="BK130" s="226">
        <f>ROUND(I130*H130,2)</f>
        <v>0</v>
      </c>
      <c r="BL130" s="19" t="s">
        <v>177</v>
      </c>
      <c r="BM130" s="225" t="s">
        <v>202</v>
      </c>
    </row>
    <row r="131" s="2" customFormat="1">
      <c r="A131" s="40"/>
      <c r="B131" s="41"/>
      <c r="C131" s="42"/>
      <c r="D131" s="227" t="s">
        <v>156</v>
      </c>
      <c r="E131" s="42"/>
      <c r="F131" s="228" t="s">
        <v>201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156</v>
      </c>
      <c r="AU131" s="19" t="s">
        <v>84</v>
      </c>
    </row>
    <row r="132" s="13" customFormat="1">
      <c r="A132" s="13"/>
      <c r="B132" s="234"/>
      <c r="C132" s="235"/>
      <c r="D132" s="227" t="s">
        <v>160</v>
      </c>
      <c r="E132" s="236" t="s">
        <v>19</v>
      </c>
      <c r="F132" s="237" t="s">
        <v>161</v>
      </c>
      <c r="G132" s="235"/>
      <c r="H132" s="236" t="s">
        <v>19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160</v>
      </c>
      <c r="AU132" s="243" t="s">
        <v>84</v>
      </c>
      <c r="AV132" s="13" t="s">
        <v>82</v>
      </c>
      <c r="AW132" s="13" t="s">
        <v>37</v>
      </c>
      <c r="AX132" s="13" t="s">
        <v>75</v>
      </c>
      <c r="AY132" s="243" t="s">
        <v>147</v>
      </c>
    </row>
    <row r="133" s="13" customFormat="1">
      <c r="A133" s="13"/>
      <c r="B133" s="234"/>
      <c r="C133" s="235"/>
      <c r="D133" s="227" t="s">
        <v>160</v>
      </c>
      <c r="E133" s="236" t="s">
        <v>19</v>
      </c>
      <c r="F133" s="237" t="s">
        <v>197</v>
      </c>
      <c r="G133" s="235"/>
      <c r="H133" s="236" t="s">
        <v>19</v>
      </c>
      <c r="I133" s="238"/>
      <c r="J133" s="235"/>
      <c r="K133" s="235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160</v>
      </c>
      <c r="AU133" s="243" t="s">
        <v>84</v>
      </c>
      <c r="AV133" s="13" t="s">
        <v>82</v>
      </c>
      <c r="AW133" s="13" t="s">
        <v>37</v>
      </c>
      <c r="AX133" s="13" t="s">
        <v>75</v>
      </c>
      <c r="AY133" s="243" t="s">
        <v>147</v>
      </c>
    </row>
    <row r="134" s="13" customFormat="1">
      <c r="A134" s="13"/>
      <c r="B134" s="234"/>
      <c r="C134" s="235"/>
      <c r="D134" s="227" t="s">
        <v>160</v>
      </c>
      <c r="E134" s="236" t="s">
        <v>19</v>
      </c>
      <c r="F134" s="237" t="s">
        <v>203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160</v>
      </c>
      <c r="AU134" s="243" t="s">
        <v>84</v>
      </c>
      <c r="AV134" s="13" t="s">
        <v>82</v>
      </c>
      <c r="AW134" s="13" t="s">
        <v>37</v>
      </c>
      <c r="AX134" s="13" t="s">
        <v>75</v>
      </c>
      <c r="AY134" s="243" t="s">
        <v>147</v>
      </c>
    </row>
    <row r="135" s="14" customFormat="1">
      <c r="A135" s="14"/>
      <c r="B135" s="244"/>
      <c r="C135" s="245"/>
      <c r="D135" s="227" t="s">
        <v>160</v>
      </c>
      <c r="E135" s="246" t="s">
        <v>19</v>
      </c>
      <c r="F135" s="247" t="s">
        <v>204</v>
      </c>
      <c r="G135" s="245"/>
      <c r="H135" s="248">
        <v>115.5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160</v>
      </c>
      <c r="AU135" s="254" t="s">
        <v>84</v>
      </c>
      <c r="AV135" s="14" t="s">
        <v>84</v>
      </c>
      <c r="AW135" s="14" t="s">
        <v>37</v>
      </c>
      <c r="AX135" s="14" t="s">
        <v>82</v>
      </c>
      <c r="AY135" s="254" t="s">
        <v>147</v>
      </c>
    </row>
    <row r="136" s="2" customFormat="1" ht="37.8" customHeight="1">
      <c r="A136" s="40"/>
      <c r="B136" s="41"/>
      <c r="C136" s="214" t="s">
        <v>205</v>
      </c>
      <c r="D136" s="214" t="s">
        <v>149</v>
      </c>
      <c r="E136" s="215" t="s">
        <v>206</v>
      </c>
      <c r="F136" s="216" t="s">
        <v>207</v>
      </c>
      <c r="G136" s="217" t="s">
        <v>176</v>
      </c>
      <c r="H136" s="218">
        <v>130</v>
      </c>
      <c r="I136" s="219"/>
      <c r="J136" s="220">
        <f>ROUND(I136*H136,2)</f>
        <v>0</v>
      </c>
      <c r="K136" s="216" t="s">
        <v>153</v>
      </c>
      <c r="L136" s="46"/>
      <c r="M136" s="221" t="s">
        <v>19</v>
      </c>
      <c r="N136" s="222" t="s">
        <v>46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177</v>
      </c>
      <c r="AT136" s="225" t="s">
        <v>149</v>
      </c>
      <c r="AU136" s="225" t="s">
        <v>84</v>
      </c>
      <c r="AY136" s="19" t="s">
        <v>147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82</v>
      </c>
      <c r="BK136" s="226">
        <f>ROUND(I136*H136,2)</f>
        <v>0</v>
      </c>
      <c r="BL136" s="19" t="s">
        <v>177</v>
      </c>
      <c r="BM136" s="225" t="s">
        <v>208</v>
      </c>
    </row>
    <row r="137" s="2" customFormat="1">
      <c r="A137" s="40"/>
      <c r="B137" s="41"/>
      <c r="C137" s="42"/>
      <c r="D137" s="227" t="s">
        <v>156</v>
      </c>
      <c r="E137" s="42"/>
      <c r="F137" s="228" t="s">
        <v>209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156</v>
      </c>
      <c r="AU137" s="19" t="s">
        <v>84</v>
      </c>
    </row>
    <row r="138" s="2" customFormat="1">
      <c r="A138" s="40"/>
      <c r="B138" s="41"/>
      <c r="C138" s="42"/>
      <c r="D138" s="232" t="s">
        <v>158</v>
      </c>
      <c r="E138" s="42"/>
      <c r="F138" s="233" t="s">
        <v>210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84</v>
      </c>
    </row>
    <row r="139" s="13" customFormat="1">
      <c r="A139" s="13"/>
      <c r="B139" s="234"/>
      <c r="C139" s="235"/>
      <c r="D139" s="227" t="s">
        <v>160</v>
      </c>
      <c r="E139" s="236" t="s">
        <v>19</v>
      </c>
      <c r="F139" s="237" t="s">
        <v>161</v>
      </c>
      <c r="G139" s="235"/>
      <c r="H139" s="236" t="s">
        <v>19</v>
      </c>
      <c r="I139" s="238"/>
      <c r="J139" s="235"/>
      <c r="K139" s="235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160</v>
      </c>
      <c r="AU139" s="243" t="s">
        <v>84</v>
      </c>
      <c r="AV139" s="13" t="s">
        <v>82</v>
      </c>
      <c r="AW139" s="13" t="s">
        <v>37</v>
      </c>
      <c r="AX139" s="13" t="s">
        <v>75</v>
      </c>
      <c r="AY139" s="243" t="s">
        <v>147</v>
      </c>
    </row>
    <row r="140" s="13" customFormat="1">
      <c r="A140" s="13"/>
      <c r="B140" s="234"/>
      <c r="C140" s="235"/>
      <c r="D140" s="227" t="s">
        <v>160</v>
      </c>
      <c r="E140" s="236" t="s">
        <v>19</v>
      </c>
      <c r="F140" s="237" t="s">
        <v>211</v>
      </c>
      <c r="G140" s="235"/>
      <c r="H140" s="236" t="s">
        <v>19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160</v>
      </c>
      <c r="AU140" s="243" t="s">
        <v>84</v>
      </c>
      <c r="AV140" s="13" t="s">
        <v>82</v>
      </c>
      <c r="AW140" s="13" t="s">
        <v>37</v>
      </c>
      <c r="AX140" s="13" t="s">
        <v>75</v>
      </c>
      <c r="AY140" s="243" t="s">
        <v>147</v>
      </c>
    </row>
    <row r="141" s="14" customFormat="1">
      <c r="A141" s="14"/>
      <c r="B141" s="244"/>
      <c r="C141" s="245"/>
      <c r="D141" s="227" t="s">
        <v>160</v>
      </c>
      <c r="E141" s="246" t="s">
        <v>19</v>
      </c>
      <c r="F141" s="247" t="s">
        <v>212</v>
      </c>
      <c r="G141" s="245"/>
      <c r="H141" s="248">
        <v>130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160</v>
      </c>
      <c r="AU141" s="254" t="s">
        <v>84</v>
      </c>
      <c r="AV141" s="14" t="s">
        <v>84</v>
      </c>
      <c r="AW141" s="14" t="s">
        <v>37</v>
      </c>
      <c r="AX141" s="14" t="s">
        <v>82</v>
      </c>
      <c r="AY141" s="254" t="s">
        <v>147</v>
      </c>
    </row>
    <row r="142" s="2" customFormat="1" ht="24.15" customHeight="1">
      <c r="A142" s="40"/>
      <c r="B142" s="41"/>
      <c r="C142" s="255" t="s">
        <v>213</v>
      </c>
      <c r="D142" s="255" t="s">
        <v>169</v>
      </c>
      <c r="E142" s="256" t="s">
        <v>214</v>
      </c>
      <c r="F142" s="257" t="s">
        <v>215</v>
      </c>
      <c r="G142" s="258" t="s">
        <v>176</v>
      </c>
      <c r="H142" s="259">
        <v>136.5</v>
      </c>
      <c r="I142" s="260"/>
      <c r="J142" s="261">
        <f>ROUND(I142*H142,2)</f>
        <v>0</v>
      </c>
      <c r="K142" s="257" t="s">
        <v>153</v>
      </c>
      <c r="L142" s="262"/>
      <c r="M142" s="263" t="s">
        <v>19</v>
      </c>
      <c r="N142" s="264" t="s">
        <v>46</v>
      </c>
      <c r="O142" s="86"/>
      <c r="P142" s="223">
        <f>O142*H142</f>
        <v>0</v>
      </c>
      <c r="Q142" s="223">
        <v>0.00089999999999999998</v>
      </c>
      <c r="R142" s="223">
        <f>Q142*H142</f>
        <v>0.12285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186</v>
      </c>
      <c r="AT142" s="225" t="s">
        <v>169</v>
      </c>
      <c r="AU142" s="225" t="s">
        <v>84</v>
      </c>
      <c r="AY142" s="19" t="s">
        <v>147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82</v>
      </c>
      <c r="BK142" s="226">
        <f>ROUND(I142*H142,2)</f>
        <v>0</v>
      </c>
      <c r="BL142" s="19" t="s">
        <v>177</v>
      </c>
      <c r="BM142" s="225" t="s">
        <v>216</v>
      </c>
    </row>
    <row r="143" s="2" customFormat="1">
      <c r="A143" s="40"/>
      <c r="B143" s="41"/>
      <c r="C143" s="42"/>
      <c r="D143" s="227" t="s">
        <v>156</v>
      </c>
      <c r="E143" s="42"/>
      <c r="F143" s="228" t="s">
        <v>215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156</v>
      </c>
      <c r="AU143" s="19" t="s">
        <v>84</v>
      </c>
    </row>
    <row r="144" s="13" customFormat="1">
      <c r="A144" s="13"/>
      <c r="B144" s="234"/>
      <c r="C144" s="235"/>
      <c r="D144" s="227" t="s">
        <v>160</v>
      </c>
      <c r="E144" s="236" t="s">
        <v>19</v>
      </c>
      <c r="F144" s="237" t="s">
        <v>161</v>
      </c>
      <c r="G144" s="235"/>
      <c r="H144" s="236" t="s">
        <v>19</v>
      </c>
      <c r="I144" s="238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160</v>
      </c>
      <c r="AU144" s="243" t="s">
        <v>84</v>
      </c>
      <c r="AV144" s="13" t="s">
        <v>82</v>
      </c>
      <c r="AW144" s="13" t="s">
        <v>37</v>
      </c>
      <c r="AX144" s="13" t="s">
        <v>75</v>
      </c>
      <c r="AY144" s="243" t="s">
        <v>147</v>
      </c>
    </row>
    <row r="145" s="13" customFormat="1">
      <c r="A145" s="13"/>
      <c r="B145" s="234"/>
      <c r="C145" s="235"/>
      <c r="D145" s="227" t="s">
        <v>160</v>
      </c>
      <c r="E145" s="236" t="s">
        <v>19</v>
      </c>
      <c r="F145" s="237" t="s">
        <v>211</v>
      </c>
      <c r="G145" s="235"/>
      <c r="H145" s="236" t="s">
        <v>19</v>
      </c>
      <c r="I145" s="238"/>
      <c r="J145" s="235"/>
      <c r="K145" s="235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160</v>
      </c>
      <c r="AU145" s="243" t="s">
        <v>84</v>
      </c>
      <c r="AV145" s="13" t="s">
        <v>82</v>
      </c>
      <c r="AW145" s="13" t="s">
        <v>37</v>
      </c>
      <c r="AX145" s="13" t="s">
        <v>75</v>
      </c>
      <c r="AY145" s="243" t="s">
        <v>147</v>
      </c>
    </row>
    <row r="146" s="13" customFormat="1">
      <c r="A146" s="13"/>
      <c r="B146" s="234"/>
      <c r="C146" s="235"/>
      <c r="D146" s="227" t="s">
        <v>160</v>
      </c>
      <c r="E146" s="236" t="s">
        <v>19</v>
      </c>
      <c r="F146" s="237" t="s">
        <v>203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160</v>
      </c>
      <c r="AU146" s="243" t="s">
        <v>84</v>
      </c>
      <c r="AV146" s="13" t="s">
        <v>82</v>
      </c>
      <c r="AW146" s="13" t="s">
        <v>37</v>
      </c>
      <c r="AX146" s="13" t="s">
        <v>75</v>
      </c>
      <c r="AY146" s="243" t="s">
        <v>147</v>
      </c>
    </row>
    <row r="147" s="14" customFormat="1">
      <c r="A147" s="14"/>
      <c r="B147" s="244"/>
      <c r="C147" s="245"/>
      <c r="D147" s="227" t="s">
        <v>160</v>
      </c>
      <c r="E147" s="246" t="s">
        <v>19</v>
      </c>
      <c r="F147" s="247" t="s">
        <v>217</v>
      </c>
      <c r="G147" s="245"/>
      <c r="H147" s="248">
        <v>136.5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160</v>
      </c>
      <c r="AU147" s="254" t="s">
        <v>84</v>
      </c>
      <c r="AV147" s="14" t="s">
        <v>84</v>
      </c>
      <c r="AW147" s="14" t="s">
        <v>37</v>
      </c>
      <c r="AX147" s="14" t="s">
        <v>82</v>
      </c>
      <c r="AY147" s="254" t="s">
        <v>147</v>
      </c>
    </row>
    <row r="148" s="2" customFormat="1" ht="37.8" customHeight="1">
      <c r="A148" s="40"/>
      <c r="B148" s="41"/>
      <c r="C148" s="214" t="s">
        <v>218</v>
      </c>
      <c r="D148" s="214" t="s">
        <v>149</v>
      </c>
      <c r="E148" s="215" t="s">
        <v>219</v>
      </c>
      <c r="F148" s="216" t="s">
        <v>220</v>
      </c>
      <c r="G148" s="217" t="s">
        <v>176</v>
      </c>
      <c r="H148" s="218">
        <v>140</v>
      </c>
      <c r="I148" s="219"/>
      <c r="J148" s="220">
        <f>ROUND(I148*H148,2)</f>
        <v>0</v>
      </c>
      <c r="K148" s="216" t="s">
        <v>153</v>
      </c>
      <c r="L148" s="46"/>
      <c r="M148" s="221" t="s">
        <v>19</v>
      </c>
      <c r="N148" s="222" t="s">
        <v>46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177</v>
      </c>
      <c r="AT148" s="225" t="s">
        <v>149</v>
      </c>
      <c r="AU148" s="225" t="s">
        <v>84</v>
      </c>
      <c r="AY148" s="19" t="s">
        <v>147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82</v>
      </c>
      <c r="BK148" s="226">
        <f>ROUND(I148*H148,2)</f>
        <v>0</v>
      </c>
      <c r="BL148" s="19" t="s">
        <v>177</v>
      </c>
      <c r="BM148" s="225" t="s">
        <v>221</v>
      </c>
    </row>
    <row r="149" s="2" customFormat="1">
      <c r="A149" s="40"/>
      <c r="B149" s="41"/>
      <c r="C149" s="42"/>
      <c r="D149" s="227" t="s">
        <v>156</v>
      </c>
      <c r="E149" s="42"/>
      <c r="F149" s="228" t="s">
        <v>222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156</v>
      </c>
      <c r="AU149" s="19" t="s">
        <v>84</v>
      </c>
    </row>
    <row r="150" s="2" customFormat="1">
      <c r="A150" s="40"/>
      <c r="B150" s="41"/>
      <c r="C150" s="42"/>
      <c r="D150" s="232" t="s">
        <v>158</v>
      </c>
      <c r="E150" s="42"/>
      <c r="F150" s="233" t="s">
        <v>223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158</v>
      </c>
      <c r="AU150" s="19" t="s">
        <v>84</v>
      </c>
    </row>
    <row r="151" s="13" customFormat="1">
      <c r="A151" s="13"/>
      <c r="B151" s="234"/>
      <c r="C151" s="235"/>
      <c r="D151" s="227" t="s">
        <v>160</v>
      </c>
      <c r="E151" s="236" t="s">
        <v>19</v>
      </c>
      <c r="F151" s="237" t="s">
        <v>161</v>
      </c>
      <c r="G151" s="235"/>
      <c r="H151" s="236" t="s">
        <v>19</v>
      </c>
      <c r="I151" s="238"/>
      <c r="J151" s="235"/>
      <c r="K151" s="235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160</v>
      </c>
      <c r="AU151" s="243" t="s">
        <v>84</v>
      </c>
      <c r="AV151" s="13" t="s">
        <v>82</v>
      </c>
      <c r="AW151" s="13" t="s">
        <v>37</v>
      </c>
      <c r="AX151" s="13" t="s">
        <v>75</v>
      </c>
      <c r="AY151" s="243" t="s">
        <v>147</v>
      </c>
    </row>
    <row r="152" s="13" customFormat="1">
      <c r="A152" s="13"/>
      <c r="B152" s="234"/>
      <c r="C152" s="235"/>
      <c r="D152" s="227" t="s">
        <v>160</v>
      </c>
      <c r="E152" s="236" t="s">
        <v>19</v>
      </c>
      <c r="F152" s="237" t="s">
        <v>224</v>
      </c>
      <c r="G152" s="235"/>
      <c r="H152" s="236" t="s">
        <v>19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160</v>
      </c>
      <c r="AU152" s="243" t="s">
        <v>84</v>
      </c>
      <c r="AV152" s="13" t="s">
        <v>82</v>
      </c>
      <c r="AW152" s="13" t="s">
        <v>37</v>
      </c>
      <c r="AX152" s="13" t="s">
        <v>75</v>
      </c>
      <c r="AY152" s="243" t="s">
        <v>147</v>
      </c>
    </row>
    <row r="153" s="14" customFormat="1">
      <c r="A153" s="14"/>
      <c r="B153" s="244"/>
      <c r="C153" s="245"/>
      <c r="D153" s="227" t="s">
        <v>160</v>
      </c>
      <c r="E153" s="246" t="s">
        <v>19</v>
      </c>
      <c r="F153" s="247" t="s">
        <v>225</v>
      </c>
      <c r="G153" s="245"/>
      <c r="H153" s="248">
        <v>140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160</v>
      </c>
      <c r="AU153" s="254" t="s">
        <v>84</v>
      </c>
      <c r="AV153" s="14" t="s">
        <v>84</v>
      </c>
      <c r="AW153" s="14" t="s">
        <v>37</v>
      </c>
      <c r="AX153" s="14" t="s">
        <v>82</v>
      </c>
      <c r="AY153" s="254" t="s">
        <v>147</v>
      </c>
    </row>
    <row r="154" s="2" customFormat="1" ht="24.15" customHeight="1">
      <c r="A154" s="40"/>
      <c r="B154" s="41"/>
      <c r="C154" s="255" t="s">
        <v>226</v>
      </c>
      <c r="D154" s="255" t="s">
        <v>169</v>
      </c>
      <c r="E154" s="256" t="s">
        <v>227</v>
      </c>
      <c r="F154" s="257" t="s">
        <v>228</v>
      </c>
      <c r="G154" s="258" t="s">
        <v>176</v>
      </c>
      <c r="H154" s="259">
        <v>147</v>
      </c>
      <c r="I154" s="260"/>
      <c r="J154" s="261">
        <f>ROUND(I154*H154,2)</f>
        <v>0</v>
      </c>
      <c r="K154" s="257" t="s">
        <v>153</v>
      </c>
      <c r="L154" s="262"/>
      <c r="M154" s="263" t="s">
        <v>19</v>
      </c>
      <c r="N154" s="264" t="s">
        <v>46</v>
      </c>
      <c r="O154" s="86"/>
      <c r="P154" s="223">
        <f>O154*H154</f>
        <v>0</v>
      </c>
      <c r="Q154" s="223">
        <v>0.00147</v>
      </c>
      <c r="R154" s="223">
        <f>Q154*H154</f>
        <v>0.21609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186</v>
      </c>
      <c r="AT154" s="225" t="s">
        <v>169</v>
      </c>
      <c r="AU154" s="225" t="s">
        <v>84</v>
      </c>
      <c r="AY154" s="19" t="s">
        <v>147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82</v>
      </c>
      <c r="BK154" s="226">
        <f>ROUND(I154*H154,2)</f>
        <v>0</v>
      </c>
      <c r="BL154" s="19" t="s">
        <v>177</v>
      </c>
      <c r="BM154" s="225" t="s">
        <v>229</v>
      </c>
    </row>
    <row r="155" s="2" customFormat="1">
      <c r="A155" s="40"/>
      <c r="B155" s="41"/>
      <c r="C155" s="42"/>
      <c r="D155" s="227" t="s">
        <v>156</v>
      </c>
      <c r="E155" s="42"/>
      <c r="F155" s="228" t="s">
        <v>228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156</v>
      </c>
      <c r="AU155" s="19" t="s">
        <v>84</v>
      </c>
    </row>
    <row r="156" s="13" customFormat="1">
      <c r="A156" s="13"/>
      <c r="B156" s="234"/>
      <c r="C156" s="235"/>
      <c r="D156" s="227" t="s">
        <v>160</v>
      </c>
      <c r="E156" s="236" t="s">
        <v>19</v>
      </c>
      <c r="F156" s="237" t="s">
        <v>161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160</v>
      </c>
      <c r="AU156" s="243" t="s">
        <v>84</v>
      </c>
      <c r="AV156" s="13" t="s">
        <v>82</v>
      </c>
      <c r="AW156" s="13" t="s">
        <v>37</v>
      </c>
      <c r="AX156" s="13" t="s">
        <v>75</v>
      </c>
      <c r="AY156" s="243" t="s">
        <v>147</v>
      </c>
    </row>
    <row r="157" s="13" customFormat="1">
      <c r="A157" s="13"/>
      <c r="B157" s="234"/>
      <c r="C157" s="235"/>
      <c r="D157" s="227" t="s">
        <v>160</v>
      </c>
      <c r="E157" s="236" t="s">
        <v>19</v>
      </c>
      <c r="F157" s="237" t="s">
        <v>224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160</v>
      </c>
      <c r="AU157" s="243" t="s">
        <v>84</v>
      </c>
      <c r="AV157" s="13" t="s">
        <v>82</v>
      </c>
      <c r="AW157" s="13" t="s">
        <v>37</v>
      </c>
      <c r="AX157" s="13" t="s">
        <v>75</v>
      </c>
      <c r="AY157" s="243" t="s">
        <v>147</v>
      </c>
    </row>
    <row r="158" s="13" customFormat="1">
      <c r="A158" s="13"/>
      <c r="B158" s="234"/>
      <c r="C158" s="235"/>
      <c r="D158" s="227" t="s">
        <v>160</v>
      </c>
      <c r="E158" s="236" t="s">
        <v>19</v>
      </c>
      <c r="F158" s="237" t="s">
        <v>203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160</v>
      </c>
      <c r="AU158" s="243" t="s">
        <v>84</v>
      </c>
      <c r="AV158" s="13" t="s">
        <v>82</v>
      </c>
      <c r="AW158" s="13" t="s">
        <v>37</v>
      </c>
      <c r="AX158" s="13" t="s">
        <v>75</v>
      </c>
      <c r="AY158" s="243" t="s">
        <v>147</v>
      </c>
    </row>
    <row r="159" s="14" customFormat="1">
      <c r="A159" s="14"/>
      <c r="B159" s="244"/>
      <c r="C159" s="245"/>
      <c r="D159" s="227" t="s">
        <v>160</v>
      </c>
      <c r="E159" s="246" t="s">
        <v>19</v>
      </c>
      <c r="F159" s="247" t="s">
        <v>230</v>
      </c>
      <c r="G159" s="245"/>
      <c r="H159" s="248">
        <v>147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160</v>
      </c>
      <c r="AU159" s="254" t="s">
        <v>84</v>
      </c>
      <c r="AV159" s="14" t="s">
        <v>84</v>
      </c>
      <c r="AW159" s="14" t="s">
        <v>37</v>
      </c>
      <c r="AX159" s="14" t="s">
        <v>82</v>
      </c>
      <c r="AY159" s="254" t="s">
        <v>147</v>
      </c>
    </row>
    <row r="160" s="12" customFormat="1" ht="22.8" customHeight="1">
      <c r="A160" s="12"/>
      <c r="B160" s="198"/>
      <c r="C160" s="199"/>
      <c r="D160" s="200" t="s">
        <v>74</v>
      </c>
      <c r="E160" s="212" t="s">
        <v>231</v>
      </c>
      <c r="F160" s="212" t="s">
        <v>232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SUM(P161:P384)</f>
        <v>0</v>
      </c>
      <c r="Q160" s="206"/>
      <c r="R160" s="207">
        <f>SUM(R161:R384)</f>
        <v>2.4933095299999999</v>
      </c>
      <c r="S160" s="206"/>
      <c r="T160" s="208">
        <f>SUM(T161:T384)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171</v>
      </c>
      <c r="AT160" s="210" t="s">
        <v>74</v>
      </c>
      <c r="AU160" s="210" t="s">
        <v>82</v>
      </c>
      <c r="AY160" s="209" t="s">
        <v>147</v>
      </c>
      <c r="BK160" s="211">
        <f>SUM(BK161:BK384)</f>
        <v>0</v>
      </c>
    </row>
    <row r="161" s="2" customFormat="1" ht="24.15" customHeight="1">
      <c r="A161" s="40"/>
      <c r="B161" s="41"/>
      <c r="C161" s="214" t="s">
        <v>233</v>
      </c>
      <c r="D161" s="214" t="s">
        <v>149</v>
      </c>
      <c r="E161" s="215" t="s">
        <v>234</v>
      </c>
      <c r="F161" s="216" t="s">
        <v>235</v>
      </c>
      <c r="G161" s="217" t="s">
        <v>236</v>
      </c>
      <c r="H161" s="218">
        <v>0.29799999999999999</v>
      </c>
      <c r="I161" s="219"/>
      <c r="J161" s="220">
        <f>ROUND(I161*H161,2)</f>
        <v>0</v>
      </c>
      <c r="K161" s="216" t="s">
        <v>153</v>
      </c>
      <c r="L161" s="46"/>
      <c r="M161" s="221" t="s">
        <v>19</v>
      </c>
      <c r="N161" s="222" t="s">
        <v>46</v>
      </c>
      <c r="O161" s="86"/>
      <c r="P161" s="223">
        <f>O161*H161</f>
        <v>0</v>
      </c>
      <c r="Q161" s="223">
        <v>0.0088000000000000005</v>
      </c>
      <c r="R161" s="223">
        <f>Q161*H161</f>
        <v>0.0026224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177</v>
      </c>
      <c r="AT161" s="225" t="s">
        <v>149</v>
      </c>
      <c r="AU161" s="225" t="s">
        <v>84</v>
      </c>
      <c r="AY161" s="19" t="s">
        <v>147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82</v>
      </c>
      <c r="BK161" s="226">
        <f>ROUND(I161*H161,2)</f>
        <v>0</v>
      </c>
      <c r="BL161" s="19" t="s">
        <v>177</v>
      </c>
      <c r="BM161" s="225" t="s">
        <v>237</v>
      </c>
    </row>
    <row r="162" s="2" customFormat="1">
      <c r="A162" s="40"/>
      <c r="B162" s="41"/>
      <c r="C162" s="42"/>
      <c r="D162" s="227" t="s">
        <v>156</v>
      </c>
      <c r="E162" s="42"/>
      <c r="F162" s="228" t="s">
        <v>238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156</v>
      </c>
      <c r="AU162" s="19" t="s">
        <v>84</v>
      </c>
    </row>
    <row r="163" s="2" customFormat="1">
      <c r="A163" s="40"/>
      <c r="B163" s="41"/>
      <c r="C163" s="42"/>
      <c r="D163" s="232" t="s">
        <v>158</v>
      </c>
      <c r="E163" s="42"/>
      <c r="F163" s="233" t="s">
        <v>239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158</v>
      </c>
      <c r="AU163" s="19" t="s">
        <v>84</v>
      </c>
    </row>
    <row r="164" s="13" customFormat="1">
      <c r="A164" s="13"/>
      <c r="B164" s="234"/>
      <c r="C164" s="235"/>
      <c r="D164" s="227" t="s">
        <v>160</v>
      </c>
      <c r="E164" s="236" t="s">
        <v>19</v>
      </c>
      <c r="F164" s="237" t="s">
        <v>161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160</v>
      </c>
      <c r="AU164" s="243" t="s">
        <v>84</v>
      </c>
      <c r="AV164" s="13" t="s">
        <v>82</v>
      </c>
      <c r="AW164" s="13" t="s">
        <v>37</v>
      </c>
      <c r="AX164" s="13" t="s">
        <v>75</v>
      </c>
      <c r="AY164" s="243" t="s">
        <v>147</v>
      </c>
    </row>
    <row r="165" s="13" customFormat="1">
      <c r="A165" s="13"/>
      <c r="B165" s="234"/>
      <c r="C165" s="235"/>
      <c r="D165" s="227" t="s">
        <v>160</v>
      </c>
      <c r="E165" s="236" t="s">
        <v>19</v>
      </c>
      <c r="F165" s="237" t="s">
        <v>240</v>
      </c>
      <c r="G165" s="235"/>
      <c r="H165" s="236" t="s">
        <v>19</v>
      </c>
      <c r="I165" s="238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160</v>
      </c>
      <c r="AU165" s="243" t="s">
        <v>84</v>
      </c>
      <c r="AV165" s="13" t="s">
        <v>82</v>
      </c>
      <c r="AW165" s="13" t="s">
        <v>37</v>
      </c>
      <c r="AX165" s="13" t="s">
        <v>75</v>
      </c>
      <c r="AY165" s="243" t="s">
        <v>147</v>
      </c>
    </row>
    <row r="166" s="14" customFormat="1">
      <c r="A166" s="14"/>
      <c r="B166" s="244"/>
      <c r="C166" s="245"/>
      <c r="D166" s="227" t="s">
        <v>160</v>
      </c>
      <c r="E166" s="246" t="s">
        <v>19</v>
      </c>
      <c r="F166" s="247" t="s">
        <v>241</v>
      </c>
      <c r="G166" s="245"/>
      <c r="H166" s="248">
        <v>0.29799999999999999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160</v>
      </c>
      <c r="AU166" s="254" t="s">
        <v>84</v>
      </c>
      <c r="AV166" s="14" t="s">
        <v>84</v>
      </c>
      <c r="AW166" s="14" t="s">
        <v>37</v>
      </c>
      <c r="AX166" s="14" t="s">
        <v>82</v>
      </c>
      <c r="AY166" s="254" t="s">
        <v>147</v>
      </c>
    </row>
    <row r="167" s="2" customFormat="1" ht="21.75" customHeight="1">
      <c r="A167" s="40"/>
      <c r="B167" s="41"/>
      <c r="C167" s="214" t="s">
        <v>242</v>
      </c>
      <c r="D167" s="214" t="s">
        <v>149</v>
      </c>
      <c r="E167" s="215" t="s">
        <v>243</v>
      </c>
      <c r="F167" s="216" t="s">
        <v>244</v>
      </c>
      <c r="G167" s="217" t="s">
        <v>236</v>
      </c>
      <c r="H167" s="218">
        <v>2.9750000000000001</v>
      </c>
      <c r="I167" s="219"/>
      <c r="J167" s="220">
        <f>ROUND(I167*H167,2)</f>
        <v>0</v>
      </c>
      <c r="K167" s="216" t="s">
        <v>153</v>
      </c>
      <c r="L167" s="46"/>
      <c r="M167" s="221" t="s">
        <v>19</v>
      </c>
      <c r="N167" s="222" t="s">
        <v>46</v>
      </c>
      <c r="O167" s="86"/>
      <c r="P167" s="223">
        <f>O167*H167</f>
        <v>0</v>
      </c>
      <c r="Q167" s="223">
        <v>0.0099000000000000008</v>
      </c>
      <c r="R167" s="223">
        <f>Q167*H167</f>
        <v>0.029452500000000003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177</v>
      </c>
      <c r="AT167" s="225" t="s">
        <v>149</v>
      </c>
      <c r="AU167" s="225" t="s">
        <v>84</v>
      </c>
      <c r="AY167" s="19" t="s">
        <v>147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82</v>
      </c>
      <c r="BK167" s="226">
        <f>ROUND(I167*H167,2)</f>
        <v>0</v>
      </c>
      <c r="BL167" s="19" t="s">
        <v>177</v>
      </c>
      <c r="BM167" s="225" t="s">
        <v>245</v>
      </c>
    </row>
    <row r="168" s="2" customFormat="1">
      <c r="A168" s="40"/>
      <c r="B168" s="41"/>
      <c r="C168" s="42"/>
      <c r="D168" s="227" t="s">
        <v>156</v>
      </c>
      <c r="E168" s="42"/>
      <c r="F168" s="228" t="s">
        <v>244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156</v>
      </c>
      <c r="AU168" s="19" t="s">
        <v>84</v>
      </c>
    </row>
    <row r="169" s="2" customFormat="1">
      <c r="A169" s="40"/>
      <c r="B169" s="41"/>
      <c r="C169" s="42"/>
      <c r="D169" s="232" t="s">
        <v>158</v>
      </c>
      <c r="E169" s="42"/>
      <c r="F169" s="233" t="s">
        <v>246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158</v>
      </c>
      <c r="AU169" s="19" t="s">
        <v>84</v>
      </c>
    </row>
    <row r="170" s="13" customFormat="1">
      <c r="A170" s="13"/>
      <c r="B170" s="234"/>
      <c r="C170" s="235"/>
      <c r="D170" s="227" t="s">
        <v>160</v>
      </c>
      <c r="E170" s="236" t="s">
        <v>19</v>
      </c>
      <c r="F170" s="237" t="s">
        <v>161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160</v>
      </c>
      <c r="AU170" s="243" t="s">
        <v>84</v>
      </c>
      <c r="AV170" s="13" t="s">
        <v>82</v>
      </c>
      <c r="AW170" s="13" t="s">
        <v>37</v>
      </c>
      <c r="AX170" s="13" t="s">
        <v>75</v>
      </c>
      <c r="AY170" s="243" t="s">
        <v>147</v>
      </c>
    </row>
    <row r="171" s="13" customFormat="1">
      <c r="A171" s="13"/>
      <c r="B171" s="234"/>
      <c r="C171" s="235"/>
      <c r="D171" s="227" t="s">
        <v>160</v>
      </c>
      <c r="E171" s="236" t="s">
        <v>19</v>
      </c>
      <c r="F171" s="237" t="s">
        <v>240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160</v>
      </c>
      <c r="AU171" s="243" t="s">
        <v>84</v>
      </c>
      <c r="AV171" s="13" t="s">
        <v>82</v>
      </c>
      <c r="AW171" s="13" t="s">
        <v>37</v>
      </c>
      <c r="AX171" s="13" t="s">
        <v>75</v>
      </c>
      <c r="AY171" s="243" t="s">
        <v>147</v>
      </c>
    </row>
    <row r="172" s="14" customFormat="1">
      <c r="A172" s="14"/>
      <c r="B172" s="244"/>
      <c r="C172" s="245"/>
      <c r="D172" s="227" t="s">
        <v>160</v>
      </c>
      <c r="E172" s="246" t="s">
        <v>19</v>
      </c>
      <c r="F172" s="247" t="s">
        <v>247</v>
      </c>
      <c r="G172" s="245"/>
      <c r="H172" s="248">
        <v>2.9750000000000001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160</v>
      </c>
      <c r="AU172" s="254" t="s">
        <v>84</v>
      </c>
      <c r="AV172" s="14" t="s">
        <v>84</v>
      </c>
      <c r="AW172" s="14" t="s">
        <v>37</v>
      </c>
      <c r="AX172" s="14" t="s">
        <v>82</v>
      </c>
      <c r="AY172" s="254" t="s">
        <v>147</v>
      </c>
    </row>
    <row r="173" s="2" customFormat="1" ht="24.15" customHeight="1">
      <c r="A173" s="40"/>
      <c r="B173" s="41"/>
      <c r="C173" s="214" t="s">
        <v>248</v>
      </c>
      <c r="D173" s="214" t="s">
        <v>149</v>
      </c>
      <c r="E173" s="215" t="s">
        <v>249</v>
      </c>
      <c r="F173" s="216" t="s">
        <v>250</v>
      </c>
      <c r="G173" s="217" t="s">
        <v>152</v>
      </c>
      <c r="H173" s="218">
        <v>5.3490000000000002</v>
      </c>
      <c r="I173" s="219"/>
      <c r="J173" s="220">
        <f>ROUND(I173*H173,2)</f>
        <v>0</v>
      </c>
      <c r="K173" s="216" t="s">
        <v>153</v>
      </c>
      <c r="L173" s="46"/>
      <c r="M173" s="221" t="s">
        <v>19</v>
      </c>
      <c r="N173" s="222" t="s">
        <v>46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177</v>
      </c>
      <c r="AT173" s="225" t="s">
        <v>149</v>
      </c>
      <c r="AU173" s="225" t="s">
        <v>84</v>
      </c>
      <c r="AY173" s="19" t="s">
        <v>147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82</v>
      </c>
      <c r="BK173" s="226">
        <f>ROUND(I173*H173,2)</f>
        <v>0</v>
      </c>
      <c r="BL173" s="19" t="s">
        <v>177</v>
      </c>
      <c r="BM173" s="225" t="s">
        <v>251</v>
      </c>
    </row>
    <row r="174" s="2" customFormat="1">
      <c r="A174" s="40"/>
      <c r="B174" s="41"/>
      <c r="C174" s="42"/>
      <c r="D174" s="227" t="s">
        <v>156</v>
      </c>
      <c r="E174" s="42"/>
      <c r="F174" s="228" t="s">
        <v>252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156</v>
      </c>
      <c r="AU174" s="19" t="s">
        <v>84</v>
      </c>
    </row>
    <row r="175" s="2" customFormat="1">
      <c r="A175" s="40"/>
      <c r="B175" s="41"/>
      <c r="C175" s="42"/>
      <c r="D175" s="232" t="s">
        <v>158</v>
      </c>
      <c r="E175" s="42"/>
      <c r="F175" s="233" t="s">
        <v>253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158</v>
      </c>
      <c r="AU175" s="19" t="s">
        <v>84</v>
      </c>
    </row>
    <row r="176" s="13" customFormat="1">
      <c r="A176" s="13"/>
      <c r="B176" s="234"/>
      <c r="C176" s="235"/>
      <c r="D176" s="227" t="s">
        <v>160</v>
      </c>
      <c r="E176" s="236" t="s">
        <v>19</v>
      </c>
      <c r="F176" s="237" t="s">
        <v>161</v>
      </c>
      <c r="G176" s="235"/>
      <c r="H176" s="236" t="s">
        <v>19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160</v>
      </c>
      <c r="AU176" s="243" t="s">
        <v>84</v>
      </c>
      <c r="AV176" s="13" t="s">
        <v>82</v>
      </c>
      <c r="AW176" s="13" t="s">
        <v>37</v>
      </c>
      <c r="AX176" s="13" t="s">
        <v>75</v>
      </c>
      <c r="AY176" s="243" t="s">
        <v>147</v>
      </c>
    </row>
    <row r="177" s="13" customFormat="1">
      <c r="A177" s="13"/>
      <c r="B177" s="234"/>
      <c r="C177" s="235"/>
      <c r="D177" s="227" t="s">
        <v>160</v>
      </c>
      <c r="E177" s="236" t="s">
        <v>19</v>
      </c>
      <c r="F177" s="237" t="s">
        <v>254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160</v>
      </c>
      <c r="AU177" s="243" t="s">
        <v>84</v>
      </c>
      <c r="AV177" s="13" t="s">
        <v>82</v>
      </c>
      <c r="AW177" s="13" t="s">
        <v>37</v>
      </c>
      <c r="AX177" s="13" t="s">
        <v>75</v>
      </c>
      <c r="AY177" s="243" t="s">
        <v>147</v>
      </c>
    </row>
    <row r="178" s="14" customFormat="1">
      <c r="A178" s="14"/>
      <c r="B178" s="244"/>
      <c r="C178" s="245"/>
      <c r="D178" s="227" t="s">
        <v>160</v>
      </c>
      <c r="E178" s="246" t="s">
        <v>19</v>
      </c>
      <c r="F178" s="247" t="s">
        <v>255</v>
      </c>
      <c r="G178" s="245"/>
      <c r="H178" s="248">
        <v>3.6000000000000001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160</v>
      </c>
      <c r="AU178" s="254" t="s">
        <v>84</v>
      </c>
      <c r="AV178" s="14" t="s">
        <v>84</v>
      </c>
      <c r="AW178" s="14" t="s">
        <v>37</v>
      </c>
      <c r="AX178" s="14" t="s">
        <v>75</v>
      </c>
      <c r="AY178" s="254" t="s">
        <v>147</v>
      </c>
    </row>
    <row r="179" s="13" customFormat="1">
      <c r="A179" s="13"/>
      <c r="B179" s="234"/>
      <c r="C179" s="235"/>
      <c r="D179" s="227" t="s">
        <v>160</v>
      </c>
      <c r="E179" s="236" t="s">
        <v>19</v>
      </c>
      <c r="F179" s="237" t="s">
        <v>256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160</v>
      </c>
      <c r="AU179" s="243" t="s">
        <v>84</v>
      </c>
      <c r="AV179" s="13" t="s">
        <v>82</v>
      </c>
      <c r="AW179" s="13" t="s">
        <v>37</v>
      </c>
      <c r="AX179" s="13" t="s">
        <v>75</v>
      </c>
      <c r="AY179" s="243" t="s">
        <v>147</v>
      </c>
    </row>
    <row r="180" s="14" customFormat="1">
      <c r="A180" s="14"/>
      <c r="B180" s="244"/>
      <c r="C180" s="245"/>
      <c r="D180" s="227" t="s">
        <v>160</v>
      </c>
      <c r="E180" s="246" t="s">
        <v>19</v>
      </c>
      <c r="F180" s="247" t="s">
        <v>257</v>
      </c>
      <c r="G180" s="245"/>
      <c r="H180" s="248">
        <v>1.2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160</v>
      </c>
      <c r="AU180" s="254" t="s">
        <v>84</v>
      </c>
      <c r="AV180" s="14" t="s">
        <v>84</v>
      </c>
      <c r="AW180" s="14" t="s">
        <v>37</v>
      </c>
      <c r="AX180" s="14" t="s">
        <v>75</v>
      </c>
      <c r="AY180" s="254" t="s">
        <v>147</v>
      </c>
    </row>
    <row r="181" s="13" customFormat="1">
      <c r="A181" s="13"/>
      <c r="B181" s="234"/>
      <c r="C181" s="235"/>
      <c r="D181" s="227" t="s">
        <v>160</v>
      </c>
      <c r="E181" s="236" t="s">
        <v>19</v>
      </c>
      <c r="F181" s="237" t="s">
        <v>258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160</v>
      </c>
      <c r="AU181" s="243" t="s">
        <v>84</v>
      </c>
      <c r="AV181" s="13" t="s">
        <v>82</v>
      </c>
      <c r="AW181" s="13" t="s">
        <v>37</v>
      </c>
      <c r="AX181" s="13" t="s">
        <v>75</v>
      </c>
      <c r="AY181" s="243" t="s">
        <v>147</v>
      </c>
    </row>
    <row r="182" s="14" customFormat="1">
      <c r="A182" s="14"/>
      <c r="B182" s="244"/>
      <c r="C182" s="245"/>
      <c r="D182" s="227" t="s">
        <v>160</v>
      </c>
      <c r="E182" s="246" t="s">
        <v>19</v>
      </c>
      <c r="F182" s="247" t="s">
        <v>259</v>
      </c>
      <c r="G182" s="245"/>
      <c r="H182" s="248">
        <v>0.54900000000000004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160</v>
      </c>
      <c r="AU182" s="254" t="s">
        <v>84</v>
      </c>
      <c r="AV182" s="14" t="s">
        <v>84</v>
      </c>
      <c r="AW182" s="14" t="s">
        <v>37</v>
      </c>
      <c r="AX182" s="14" t="s">
        <v>75</v>
      </c>
      <c r="AY182" s="254" t="s">
        <v>147</v>
      </c>
    </row>
    <row r="183" s="15" customFormat="1">
      <c r="A183" s="15"/>
      <c r="B183" s="265"/>
      <c r="C183" s="266"/>
      <c r="D183" s="227" t="s">
        <v>160</v>
      </c>
      <c r="E183" s="267" t="s">
        <v>19</v>
      </c>
      <c r="F183" s="268" t="s">
        <v>260</v>
      </c>
      <c r="G183" s="266"/>
      <c r="H183" s="269">
        <v>5.3490000000000002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5" t="s">
        <v>160</v>
      </c>
      <c r="AU183" s="275" t="s">
        <v>84</v>
      </c>
      <c r="AV183" s="15" t="s">
        <v>154</v>
      </c>
      <c r="AW183" s="15" t="s">
        <v>37</v>
      </c>
      <c r="AX183" s="15" t="s">
        <v>82</v>
      </c>
      <c r="AY183" s="275" t="s">
        <v>147</v>
      </c>
    </row>
    <row r="184" s="2" customFormat="1" ht="24.15" customHeight="1">
      <c r="A184" s="40"/>
      <c r="B184" s="41"/>
      <c r="C184" s="214" t="s">
        <v>261</v>
      </c>
      <c r="D184" s="214" t="s">
        <v>149</v>
      </c>
      <c r="E184" s="215" t="s">
        <v>262</v>
      </c>
      <c r="F184" s="216" t="s">
        <v>263</v>
      </c>
      <c r="G184" s="217" t="s">
        <v>264</v>
      </c>
      <c r="H184" s="218">
        <v>2</v>
      </c>
      <c r="I184" s="219"/>
      <c r="J184" s="220">
        <f>ROUND(I184*H184,2)</f>
        <v>0</v>
      </c>
      <c r="K184" s="216" t="s">
        <v>153</v>
      </c>
      <c r="L184" s="46"/>
      <c r="M184" s="221" t="s">
        <v>19</v>
      </c>
      <c r="N184" s="222" t="s">
        <v>46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177</v>
      </c>
      <c r="AT184" s="225" t="s">
        <v>149</v>
      </c>
      <c r="AU184" s="225" t="s">
        <v>84</v>
      </c>
      <c r="AY184" s="19" t="s">
        <v>147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82</v>
      </c>
      <c r="BK184" s="226">
        <f>ROUND(I184*H184,2)</f>
        <v>0</v>
      </c>
      <c r="BL184" s="19" t="s">
        <v>177</v>
      </c>
      <c r="BM184" s="225" t="s">
        <v>265</v>
      </c>
    </row>
    <row r="185" s="2" customFormat="1">
      <c r="A185" s="40"/>
      <c r="B185" s="41"/>
      <c r="C185" s="42"/>
      <c r="D185" s="227" t="s">
        <v>156</v>
      </c>
      <c r="E185" s="42"/>
      <c r="F185" s="228" t="s">
        <v>263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156</v>
      </c>
      <c r="AU185" s="19" t="s">
        <v>84</v>
      </c>
    </row>
    <row r="186" s="2" customFormat="1">
      <c r="A186" s="40"/>
      <c r="B186" s="41"/>
      <c r="C186" s="42"/>
      <c r="D186" s="232" t="s">
        <v>158</v>
      </c>
      <c r="E186" s="42"/>
      <c r="F186" s="233" t="s">
        <v>266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158</v>
      </c>
      <c r="AU186" s="19" t="s">
        <v>84</v>
      </c>
    </row>
    <row r="187" s="13" customFormat="1">
      <c r="A187" s="13"/>
      <c r="B187" s="234"/>
      <c r="C187" s="235"/>
      <c r="D187" s="227" t="s">
        <v>160</v>
      </c>
      <c r="E187" s="236" t="s">
        <v>19</v>
      </c>
      <c r="F187" s="237" t="s">
        <v>161</v>
      </c>
      <c r="G187" s="235"/>
      <c r="H187" s="236" t="s">
        <v>19</v>
      </c>
      <c r="I187" s="238"/>
      <c r="J187" s="235"/>
      <c r="K187" s="235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160</v>
      </c>
      <c r="AU187" s="243" t="s">
        <v>84</v>
      </c>
      <c r="AV187" s="13" t="s">
        <v>82</v>
      </c>
      <c r="AW187" s="13" t="s">
        <v>37</v>
      </c>
      <c r="AX187" s="13" t="s">
        <v>75</v>
      </c>
      <c r="AY187" s="243" t="s">
        <v>147</v>
      </c>
    </row>
    <row r="188" s="13" customFormat="1">
      <c r="A188" s="13"/>
      <c r="B188" s="234"/>
      <c r="C188" s="235"/>
      <c r="D188" s="227" t="s">
        <v>160</v>
      </c>
      <c r="E188" s="236" t="s">
        <v>19</v>
      </c>
      <c r="F188" s="237" t="s">
        <v>267</v>
      </c>
      <c r="G188" s="235"/>
      <c r="H188" s="236" t="s">
        <v>19</v>
      </c>
      <c r="I188" s="238"/>
      <c r="J188" s="235"/>
      <c r="K188" s="235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160</v>
      </c>
      <c r="AU188" s="243" t="s">
        <v>84</v>
      </c>
      <c r="AV188" s="13" t="s">
        <v>82</v>
      </c>
      <c r="AW188" s="13" t="s">
        <v>37</v>
      </c>
      <c r="AX188" s="13" t="s">
        <v>75</v>
      </c>
      <c r="AY188" s="243" t="s">
        <v>147</v>
      </c>
    </row>
    <row r="189" s="14" customFormat="1">
      <c r="A189" s="14"/>
      <c r="B189" s="244"/>
      <c r="C189" s="245"/>
      <c r="D189" s="227" t="s">
        <v>160</v>
      </c>
      <c r="E189" s="246" t="s">
        <v>19</v>
      </c>
      <c r="F189" s="247" t="s">
        <v>84</v>
      </c>
      <c r="G189" s="245"/>
      <c r="H189" s="248">
        <v>2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160</v>
      </c>
      <c r="AU189" s="254" t="s">
        <v>84</v>
      </c>
      <c r="AV189" s="14" t="s">
        <v>84</v>
      </c>
      <c r="AW189" s="14" t="s">
        <v>37</v>
      </c>
      <c r="AX189" s="14" t="s">
        <v>82</v>
      </c>
      <c r="AY189" s="254" t="s">
        <v>147</v>
      </c>
    </row>
    <row r="190" s="2" customFormat="1" ht="16.5" customHeight="1">
      <c r="A190" s="40"/>
      <c r="B190" s="41"/>
      <c r="C190" s="255" t="s">
        <v>268</v>
      </c>
      <c r="D190" s="255" t="s">
        <v>169</v>
      </c>
      <c r="E190" s="256" t="s">
        <v>269</v>
      </c>
      <c r="F190" s="257" t="s">
        <v>270</v>
      </c>
      <c r="G190" s="258" t="s">
        <v>264</v>
      </c>
      <c r="H190" s="259">
        <v>2</v>
      </c>
      <c r="I190" s="260"/>
      <c r="J190" s="261">
        <f>ROUND(I190*H190,2)</f>
        <v>0</v>
      </c>
      <c r="K190" s="257" t="s">
        <v>271</v>
      </c>
      <c r="L190" s="262"/>
      <c r="M190" s="263" t="s">
        <v>19</v>
      </c>
      <c r="N190" s="264" t="s">
        <v>46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186</v>
      </c>
      <c r="AT190" s="225" t="s">
        <v>169</v>
      </c>
      <c r="AU190" s="225" t="s">
        <v>84</v>
      </c>
      <c r="AY190" s="19" t="s">
        <v>147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82</v>
      </c>
      <c r="BK190" s="226">
        <f>ROUND(I190*H190,2)</f>
        <v>0</v>
      </c>
      <c r="BL190" s="19" t="s">
        <v>177</v>
      </c>
      <c r="BM190" s="225" t="s">
        <v>272</v>
      </c>
    </row>
    <row r="191" s="2" customFormat="1">
      <c r="A191" s="40"/>
      <c r="B191" s="41"/>
      <c r="C191" s="42"/>
      <c r="D191" s="227" t="s">
        <v>156</v>
      </c>
      <c r="E191" s="42"/>
      <c r="F191" s="228" t="s">
        <v>270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156</v>
      </c>
      <c r="AU191" s="19" t="s">
        <v>84</v>
      </c>
    </row>
    <row r="192" s="13" customFormat="1">
      <c r="A192" s="13"/>
      <c r="B192" s="234"/>
      <c r="C192" s="235"/>
      <c r="D192" s="227" t="s">
        <v>160</v>
      </c>
      <c r="E192" s="236" t="s">
        <v>19</v>
      </c>
      <c r="F192" s="237" t="s">
        <v>161</v>
      </c>
      <c r="G192" s="235"/>
      <c r="H192" s="236" t="s">
        <v>19</v>
      </c>
      <c r="I192" s="238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160</v>
      </c>
      <c r="AU192" s="243" t="s">
        <v>84</v>
      </c>
      <c r="AV192" s="13" t="s">
        <v>82</v>
      </c>
      <c r="AW192" s="13" t="s">
        <v>37</v>
      </c>
      <c r="AX192" s="13" t="s">
        <v>75</v>
      </c>
      <c r="AY192" s="243" t="s">
        <v>147</v>
      </c>
    </row>
    <row r="193" s="13" customFormat="1">
      <c r="A193" s="13"/>
      <c r="B193" s="234"/>
      <c r="C193" s="235"/>
      <c r="D193" s="227" t="s">
        <v>160</v>
      </c>
      <c r="E193" s="236" t="s">
        <v>19</v>
      </c>
      <c r="F193" s="237" t="s">
        <v>273</v>
      </c>
      <c r="G193" s="235"/>
      <c r="H193" s="236" t="s">
        <v>19</v>
      </c>
      <c r="I193" s="238"/>
      <c r="J193" s="235"/>
      <c r="K193" s="235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160</v>
      </c>
      <c r="AU193" s="243" t="s">
        <v>84</v>
      </c>
      <c r="AV193" s="13" t="s">
        <v>82</v>
      </c>
      <c r="AW193" s="13" t="s">
        <v>37</v>
      </c>
      <c r="AX193" s="13" t="s">
        <v>75</v>
      </c>
      <c r="AY193" s="243" t="s">
        <v>147</v>
      </c>
    </row>
    <row r="194" s="14" customFormat="1">
      <c r="A194" s="14"/>
      <c r="B194" s="244"/>
      <c r="C194" s="245"/>
      <c r="D194" s="227" t="s">
        <v>160</v>
      </c>
      <c r="E194" s="246" t="s">
        <v>19</v>
      </c>
      <c r="F194" s="247" t="s">
        <v>84</v>
      </c>
      <c r="G194" s="245"/>
      <c r="H194" s="248">
        <v>2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160</v>
      </c>
      <c r="AU194" s="254" t="s">
        <v>84</v>
      </c>
      <c r="AV194" s="14" t="s">
        <v>84</v>
      </c>
      <c r="AW194" s="14" t="s">
        <v>37</v>
      </c>
      <c r="AX194" s="14" t="s">
        <v>82</v>
      </c>
      <c r="AY194" s="254" t="s">
        <v>147</v>
      </c>
    </row>
    <row r="195" s="2" customFormat="1" ht="16.5" customHeight="1">
      <c r="A195" s="40"/>
      <c r="B195" s="41"/>
      <c r="C195" s="214" t="s">
        <v>274</v>
      </c>
      <c r="D195" s="214" t="s">
        <v>149</v>
      </c>
      <c r="E195" s="215" t="s">
        <v>275</v>
      </c>
      <c r="F195" s="216" t="s">
        <v>276</v>
      </c>
      <c r="G195" s="217" t="s">
        <v>264</v>
      </c>
      <c r="H195" s="218">
        <v>2</v>
      </c>
      <c r="I195" s="219"/>
      <c r="J195" s="220">
        <f>ROUND(I195*H195,2)</f>
        <v>0</v>
      </c>
      <c r="K195" s="216" t="s">
        <v>153</v>
      </c>
      <c r="L195" s="46"/>
      <c r="M195" s="221" t="s">
        <v>19</v>
      </c>
      <c r="N195" s="222" t="s">
        <v>46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177</v>
      </c>
      <c r="AT195" s="225" t="s">
        <v>149</v>
      </c>
      <c r="AU195" s="225" t="s">
        <v>84</v>
      </c>
      <c r="AY195" s="19" t="s">
        <v>147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82</v>
      </c>
      <c r="BK195" s="226">
        <f>ROUND(I195*H195,2)</f>
        <v>0</v>
      </c>
      <c r="BL195" s="19" t="s">
        <v>177</v>
      </c>
      <c r="BM195" s="225" t="s">
        <v>277</v>
      </c>
    </row>
    <row r="196" s="2" customFormat="1">
      <c r="A196" s="40"/>
      <c r="B196" s="41"/>
      <c r="C196" s="42"/>
      <c r="D196" s="227" t="s">
        <v>156</v>
      </c>
      <c r="E196" s="42"/>
      <c r="F196" s="228" t="s">
        <v>278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156</v>
      </c>
      <c r="AU196" s="19" t="s">
        <v>84</v>
      </c>
    </row>
    <row r="197" s="2" customFormat="1">
      <c r="A197" s="40"/>
      <c r="B197" s="41"/>
      <c r="C197" s="42"/>
      <c r="D197" s="232" t="s">
        <v>158</v>
      </c>
      <c r="E197" s="42"/>
      <c r="F197" s="233" t="s">
        <v>279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158</v>
      </c>
      <c r="AU197" s="19" t="s">
        <v>84</v>
      </c>
    </row>
    <row r="198" s="13" customFormat="1">
      <c r="A198" s="13"/>
      <c r="B198" s="234"/>
      <c r="C198" s="235"/>
      <c r="D198" s="227" t="s">
        <v>160</v>
      </c>
      <c r="E198" s="236" t="s">
        <v>19</v>
      </c>
      <c r="F198" s="237" t="s">
        <v>161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160</v>
      </c>
      <c r="AU198" s="243" t="s">
        <v>84</v>
      </c>
      <c r="AV198" s="13" t="s">
        <v>82</v>
      </c>
      <c r="AW198" s="13" t="s">
        <v>37</v>
      </c>
      <c r="AX198" s="13" t="s">
        <v>75</v>
      </c>
      <c r="AY198" s="243" t="s">
        <v>147</v>
      </c>
    </row>
    <row r="199" s="13" customFormat="1">
      <c r="A199" s="13"/>
      <c r="B199" s="234"/>
      <c r="C199" s="235"/>
      <c r="D199" s="227" t="s">
        <v>160</v>
      </c>
      <c r="E199" s="236" t="s">
        <v>19</v>
      </c>
      <c r="F199" s="237" t="s">
        <v>280</v>
      </c>
      <c r="G199" s="235"/>
      <c r="H199" s="236" t="s">
        <v>19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160</v>
      </c>
      <c r="AU199" s="243" t="s">
        <v>84</v>
      </c>
      <c r="AV199" s="13" t="s">
        <v>82</v>
      </c>
      <c r="AW199" s="13" t="s">
        <v>37</v>
      </c>
      <c r="AX199" s="13" t="s">
        <v>75</v>
      </c>
      <c r="AY199" s="243" t="s">
        <v>147</v>
      </c>
    </row>
    <row r="200" s="14" customFormat="1">
      <c r="A200" s="14"/>
      <c r="B200" s="244"/>
      <c r="C200" s="245"/>
      <c r="D200" s="227" t="s">
        <v>160</v>
      </c>
      <c r="E200" s="246" t="s">
        <v>19</v>
      </c>
      <c r="F200" s="247" t="s">
        <v>84</v>
      </c>
      <c r="G200" s="245"/>
      <c r="H200" s="248">
        <v>2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160</v>
      </c>
      <c r="AU200" s="254" t="s">
        <v>84</v>
      </c>
      <c r="AV200" s="14" t="s">
        <v>84</v>
      </c>
      <c r="AW200" s="14" t="s">
        <v>37</v>
      </c>
      <c r="AX200" s="14" t="s">
        <v>82</v>
      </c>
      <c r="AY200" s="254" t="s">
        <v>147</v>
      </c>
    </row>
    <row r="201" s="2" customFormat="1" ht="16.5" customHeight="1">
      <c r="A201" s="40"/>
      <c r="B201" s="41"/>
      <c r="C201" s="255" t="s">
        <v>281</v>
      </c>
      <c r="D201" s="255" t="s">
        <v>169</v>
      </c>
      <c r="E201" s="256" t="s">
        <v>282</v>
      </c>
      <c r="F201" s="257" t="s">
        <v>283</v>
      </c>
      <c r="G201" s="258" t="s">
        <v>264</v>
      </c>
      <c r="H201" s="259">
        <v>2</v>
      </c>
      <c r="I201" s="260"/>
      <c r="J201" s="261">
        <f>ROUND(I201*H201,2)</f>
        <v>0</v>
      </c>
      <c r="K201" s="257" t="s">
        <v>271</v>
      </c>
      <c r="L201" s="262"/>
      <c r="M201" s="263" t="s">
        <v>19</v>
      </c>
      <c r="N201" s="264" t="s">
        <v>46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186</v>
      </c>
      <c r="AT201" s="225" t="s">
        <v>169</v>
      </c>
      <c r="AU201" s="225" t="s">
        <v>84</v>
      </c>
      <c r="AY201" s="19" t="s">
        <v>147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82</v>
      </c>
      <c r="BK201" s="226">
        <f>ROUND(I201*H201,2)</f>
        <v>0</v>
      </c>
      <c r="BL201" s="19" t="s">
        <v>177</v>
      </c>
      <c r="BM201" s="225" t="s">
        <v>284</v>
      </c>
    </row>
    <row r="202" s="2" customFormat="1">
      <c r="A202" s="40"/>
      <c r="B202" s="41"/>
      <c r="C202" s="42"/>
      <c r="D202" s="227" t="s">
        <v>156</v>
      </c>
      <c r="E202" s="42"/>
      <c r="F202" s="228" t="s">
        <v>283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156</v>
      </c>
      <c r="AU202" s="19" t="s">
        <v>84</v>
      </c>
    </row>
    <row r="203" s="13" customFormat="1">
      <c r="A203" s="13"/>
      <c r="B203" s="234"/>
      <c r="C203" s="235"/>
      <c r="D203" s="227" t="s">
        <v>160</v>
      </c>
      <c r="E203" s="236" t="s">
        <v>19</v>
      </c>
      <c r="F203" s="237" t="s">
        <v>161</v>
      </c>
      <c r="G203" s="235"/>
      <c r="H203" s="236" t="s">
        <v>19</v>
      </c>
      <c r="I203" s="238"/>
      <c r="J203" s="235"/>
      <c r="K203" s="235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160</v>
      </c>
      <c r="AU203" s="243" t="s">
        <v>84</v>
      </c>
      <c r="AV203" s="13" t="s">
        <v>82</v>
      </c>
      <c r="AW203" s="13" t="s">
        <v>37</v>
      </c>
      <c r="AX203" s="13" t="s">
        <v>75</v>
      </c>
      <c r="AY203" s="243" t="s">
        <v>147</v>
      </c>
    </row>
    <row r="204" s="13" customFormat="1">
      <c r="A204" s="13"/>
      <c r="B204" s="234"/>
      <c r="C204" s="235"/>
      <c r="D204" s="227" t="s">
        <v>160</v>
      </c>
      <c r="E204" s="236" t="s">
        <v>19</v>
      </c>
      <c r="F204" s="237" t="s">
        <v>285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160</v>
      </c>
      <c r="AU204" s="243" t="s">
        <v>84</v>
      </c>
      <c r="AV204" s="13" t="s">
        <v>82</v>
      </c>
      <c r="AW204" s="13" t="s">
        <v>37</v>
      </c>
      <c r="AX204" s="13" t="s">
        <v>75</v>
      </c>
      <c r="AY204" s="243" t="s">
        <v>147</v>
      </c>
    </row>
    <row r="205" s="14" customFormat="1">
      <c r="A205" s="14"/>
      <c r="B205" s="244"/>
      <c r="C205" s="245"/>
      <c r="D205" s="227" t="s">
        <v>160</v>
      </c>
      <c r="E205" s="246" t="s">
        <v>19</v>
      </c>
      <c r="F205" s="247" t="s">
        <v>84</v>
      </c>
      <c r="G205" s="245"/>
      <c r="H205" s="248">
        <v>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160</v>
      </c>
      <c r="AU205" s="254" t="s">
        <v>84</v>
      </c>
      <c r="AV205" s="14" t="s">
        <v>84</v>
      </c>
      <c r="AW205" s="14" t="s">
        <v>37</v>
      </c>
      <c r="AX205" s="14" t="s">
        <v>82</v>
      </c>
      <c r="AY205" s="254" t="s">
        <v>147</v>
      </c>
    </row>
    <row r="206" s="2" customFormat="1" ht="24.15" customHeight="1">
      <c r="A206" s="40"/>
      <c r="B206" s="41"/>
      <c r="C206" s="214" t="s">
        <v>286</v>
      </c>
      <c r="D206" s="214" t="s">
        <v>149</v>
      </c>
      <c r="E206" s="215" t="s">
        <v>287</v>
      </c>
      <c r="F206" s="216" t="s">
        <v>288</v>
      </c>
      <c r="G206" s="217" t="s">
        <v>176</v>
      </c>
      <c r="H206" s="218">
        <v>211</v>
      </c>
      <c r="I206" s="219"/>
      <c r="J206" s="220">
        <f>ROUND(I206*H206,2)</f>
        <v>0</v>
      </c>
      <c r="K206" s="216" t="s">
        <v>153</v>
      </c>
      <c r="L206" s="46"/>
      <c r="M206" s="221" t="s">
        <v>19</v>
      </c>
      <c r="N206" s="222" t="s">
        <v>46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177</v>
      </c>
      <c r="AT206" s="225" t="s">
        <v>149</v>
      </c>
      <c r="AU206" s="225" t="s">
        <v>84</v>
      </c>
      <c r="AY206" s="19" t="s">
        <v>147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82</v>
      </c>
      <c r="BK206" s="226">
        <f>ROUND(I206*H206,2)</f>
        <v>0</v>
      </c>
      <c r="BL206" s="19" t="s">
        <v>177</v>
      </c>
      <c r="BM206" s="225" t="s">
        <v>289</v>
      </c>
    </row>
    <row r="207" s="2" customFormat="1">
      <c r="A207" s="40"/>
      <c r="B207" s="41"/>
      <c r="C207" s="42"/>
      <c r="D207" s="227" t="s">
        <v>156</v>
      </c>
      <c r="E207" s="42"/>
      <c r="F207" s="228" t="s">
        <v>290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156</v>
      </c>
      <c r="AU207" s="19" t="s">
        <v>84</v>
      </c>
    </row>
    <row r="208" s="2" customFormat="1">
      <c r="A208" s="40"/>
      <c r="B208" s="41"/>
      <c r="C208" s="42"/>
      <c r="D208" s="232" t="s">
        <v>158</v>
      </c>
      <c r="E208" s="42"/>
      <c r="F208" s="233" t="s">
        <v>291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158</v>
      </c>
      <c r="AU208" s="19" t="s">
        <v>84</v>
      </c>
    </row>
    <row r="209" s="13" customFormat="1">
      <c r="A209" s="13"/>
      <c r="B209" s="234"/>
      <c r="C209" s="235"/>
      <c r="D209" s="227" t="s">
        <v>160</v>
      </c>
      <c r="E209" s="236" t="s">
        <v>19</v>
      </c>
      <c r="F209" s="237" t="s">
        <v>161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160</v>
      </c>
      <c r="AU209" s="243" t="s">
        <v>84</v>
      </c>
      <c r="AV209" s="13" t="s">
        <v>82</v>
      </c>
      <c r="AW209" s="13" t="s">
        <v>37</v>
      </c>
      <c r="AX209" s="13" t="s">
        <v>75</v>
      </c>
      <c r="AY209" s="243" t="s">
        <v>147</v>
      </c>
    </row>
    <row r="210" s="13" customFormat="1">
      <c r="A210" s="13"/>
      <c r="B210" s="234"/>
      <c r="C210" s="235"/>
      <c r="D210" s="227" t="s">
        <v>160</v>
      </c>
      <c r="E210" s="236" t="s">
        <v>19</v>
      </c>
      <c r="F210" s="237" t="s">
        <v>292</v>
      </c>
      <c r="G210" s="235"/>
      <c r="H210" s="236" t="s">
        <v>19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160</v>
      </c>
      <c r="AU210" s="243" t="s">
        <v>84</v>
      </c>
      <c r="AV210" s="13" t="s">
        <v>82</v>
      </c>
      <c r="AW210" s="13" t="s">
        <v>37</v>
      </c>
      <c r="AX210" s="13" t="s">
        <v>75</v>
      </c>
      <c r="AY210" s="243" t="s">
        <v>147</v>
      </c>
    </row>
    <row r="211" s="14" customFormat="1">
      <c r="A211" s="14"/>
      <c r="B211" s="244"/>
      <c r="C211" s="245"/>
      <c r="D211" s="227" t="s">
        <v>160</v>
      </c>
      <c r="E211" s="246" t="s">
        <v>19</v>
      </c>
      <c r="F211" s="247" t="s">
        <v>293</v>
      </c>
      <c r="G211" s="245"/>
      <c r="H211" s="248">
        <v>211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160</v>
      </c>
      <c r="AU211" s="254" t="s">
        <v>84</v>
      </c>
      <c r="AV211" s="14" t="s">
        <v>84</v>
      </c>
      <c r="AW211" s="14" t="s">
        <v>37</v>
      </c>
      <c r="AX211" s="14" t="s">
        <v>82</v>
      </c>
      <c r="AY211" s="254" t="s">
        <v>147</v>
      </c>
    </row>
    <row r="212" s="2" customFormat="1" ht="24.15" customHeight="1">
      <c r="A212" s="40"/>
      <c r="B212" s="41"/>
      <c r="C212" s="214" t="s">
        <v>294</v>
      </c>
      <c r="D212" s="214" t="s">
        <v>149</v>
      </c>
      <c r="E212" s="215" t="s">
        <v>295</v>
      </c>
      <c r="F212" s="216" t="s">
        <v>296</v>
      </c>
      <c r="G212" s="217" t="s">
        <v>176</v>
      </c>
      <c r="H212" s="218">
        <v>15.5</v>
      </c>
      <c r="I212" s="219"/>
      <c r="J212" s="220">
        <f>ROUND(I212*H212,2)</f>
        <v>0</v>
      </c>
      <c r="K212" s="216" t="s">
        <v>153</v>
      </c>
      <c r="L212" s="46"/>
      <c r="M212" s="221" t="s">
        <v>19</v>
      </c>
      <c r="N212" s="222" t="s">
        <v>46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177</v>
      </c>
      <c r="AT212" s="225" t="s">
        <v>149</v>
      </c>
      <c r="AU212" s="225" t="s">
        <v>84</v>
      </c>
      <c r="AY212" s="19" t="s">
        <v>147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82</v>
      </c>
      <c r="BK212" s="226">
        <f>ROUND(I212*H212,2)</f>
        <v>0</v>
      </c>
      <c r="BL212" s="19" t="s">
        <v>177</v>
      </c>
      <c r="BM212" s="225" t="s">
        <v>297</v>
      </c>
    </row>
    <row r="213" s="2" customFormat="1">
      <c r="A213" s="40"/>
      <c r="B213" s="41"/>
      <c r="C213" s="42"/>
      <c r="D213" s="227" t="s">
        <v>156</v>
      </c>
      <c r="E213" s="42"/>
      <c r="F213" s="228" t="s">
        <v>298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156</v>
      </c>
      <c r="AU213" s="19" t="s">
        <v>84</v>
      </c>
    </row>
    <row r="214" s="2" customFormat="1">
      <c r="A214" s="40"/>
      <c r="B214" s="41"/>
      <c r="C214" s="42"/>
      <c r="D214" s="232" t="s">
        <v>158</v>
      </c>
      <c r="E214" s="42"/>
      <c r="F214" s="233" t="s">
        <v>299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158</v>
      </c>
      <c r="AU214" s="19" t="s">
        <v>84</v>
      </c>
    </row>
    <row r="215" s="13" customFormat="1">
      <c r="A215" s="13"/>
      <c r="B215" s="234"/>
      <c r="C215" s="235"/>
      <c r="D215" s="227" t="s">
        <v>160</v>
      </c>
      <c r="E215" s="236" t="s">
        <v>19</v>
      </c>
      <c r="F215" s="237" t="s">
        <v>161</v>
      </c>
      <c r="G215" s="235"/>
      <c r="H215" s="236" t="s">
        <v>19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160</v>
      </c>
      <c r="AU215" s="243" t="s">
        <v>84</v>
      </c>
      <c r="AV215" s="13" t="s">
        <v>82</v>
      </c>
      <c r="AW215" s="13" t="s">
        <v>37</v>
      </c>
      <c r="AX215" s="13" t="s">
        <v>75</v>
      </c>
      <c r="AY215" s="243" t="s">
        <v>147</v>
      </c>
    </row>
    <row r="216" s="13" customFormat="1">
      <c r="A216" s="13"/>
      <c r="B216" s="234"/>
      <c r="C216" s="235"/>
      <c r="D216" s="227" t="s">
        <v>160</v>
      </c>
      <c r="E216" s="236" t="s">
        <v>19</v>
      </c>
      <c r="F216" s="237" t="s">
        <v>300</v>
      </c>
      <c r="G216" s="235"/>
      <c r="H216" s="236" t="s">
        <v>19</v>
      </c>
      <c r="I216" s="238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160</v>
      </c>
      <c r="AU216" s="243" t="s">
        <v>84</v>
      </c>
      <c r="AV216" s="13" t="s">
        <v>82</v>
      </c>
      <c r="AW216" s="13" t="s">
        <v>37</v>
      </c>
      <c r="AX216" s="13" t="s">
        <v>75</v>
      </c>
      <c r="AY216" s="243" t="s">
        <v>147</v>
      </c>
    </row>
    <row r="217" s="14" customFormat="1">
      <c r="A217" s="14"/>
      <c r="B217" s="244"/>
      <c r="C217" s="245"/>
      <c r="D217" s="227" t="s">
        <v>160</v>
      </c>
      <c r="E217" s="246" t="s">
        <v>19</v>
      </c>
      <c r="F217" s="247" t="s">
        <v>301</v>
      </c>
      <c r="G217" s="245"/>
      <c r="H217" s="248">
        <v>15.5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160</v>
      </c>
      <c r="AU217" s="254" t="s">
        <v>84</v>
      </c>
      <c r="AV217" s="14" t="s">
        <v>84</v>
      </c>
      <c r="AW217" s="14" t="s">
        <v>37</v>
      </c>
      <c r="AX217" s="14" t="s">
        <v>82</v>
      </c>
      <c r="AY217" s="254" t="s">
        <v>147</v>
      </c>
    </row>
    <row r="218" s="2" customFormat="1" ht="37.8" customHeight="1">
      <c r="A218" s="40"/>
      <c r="B218" s="41"/>
      <c r="C218" s="214" t="s">
        <v>302</v>
      </c>
      <c r="D218" s="214" t="s">
        <v>149</v>
      </c>
      <c r="E218" s="215" t="s">
        <v>303</v>
      </c>
      <c r="F218" s="216" t="s">
        <v>304</v>
      </c>
      <c r="G218" s="217" t="s">
        <v>152</v>
      </c>
      <c r="H218" s="218">
        <v>16.32</v>
      </c>
      <c r="I218" s="219"/>
      <c r="J218" s="220">
        <f>ROUND(I218*H218,2)</f>
        <v>0</v>
      </c>
      <c r="K218" s="216" t="s">
        <v>153</v>
      </c>
      <c r="L218" s="46"/>
      <c r="M218" s="221" t="s">
        <v>19</v>
      </c>
      <c r="N218" s="222" t="s">
        <v>46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177</v>
      </c>
      <c r="AT218" s="225" t="s">
        <v>149</v>
      </c>
      <c r="AU218" s="225" t="s">
        <v>84</v>
      </c>
      <c r="AY218" s="19" t="s">
        <v>147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82</v>
      </c>
      <c r="BK218" s="226">
        <f>ROUND(I218*H218,2)</f>
        <v>0</v>
      </c>
      <c r="BL218" s="19" t="s">
        <v>177</v>
      </c>
      <c r="BM218" s="225" t="s">
        <v>305</v>
      </c>
    </row>
    <row r="219" s="2" customFormat="1">
      <c r="A219" s="40"/>
      <c r="B219" s="41"/>
      <c r="C219" s="42"/>
      <c r="D219" s="227" t="s">
        <v>156</v>
      </c>
      <c r="E219" s="42"/>
      <c r="F219" s="228" t="s">
        <v>306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156</v>
      </c>
      <c r="AU219" s="19" t="s">
        <v>84</v>
      </c>
    </row>
    <row r="220" s="2" customFormat="1">
      <c r="A220" s="40"/>
      <c r="B220" s="41"/>
      <c r="C220" s="42"/>
      <c r="D220" s="232" t="s">
        <v>158</v>
      </c>
      <c r="E220" s="42"/>
      <c r="F220" s="233" t="s">
        <v>307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158</v>
      </c>
      <c r="AU220" s="19" t="s">
        <v>84</v>
      </c>
    </row>
    <row r="221" s="13" customFormat="1">
      <c r="A221" s="13"/>
      <c r="B221" s="234"/>
      <c r="C221" s="235"/>
      <c r="D221" s="227" t="s">
        <v>160</v>
      </c>
      <c r="E221" s="236" t="s">
        <v>19</v>
      </c>
      <c r="F221" s="237" t="s">
        <v>161</v>
      </c>
      <c r="G221" s="235"/>
      <c r="H221" s="236" t="s">
        <v>19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160</v>
      </c>
      <c r="AU221" s="243" t="s">
        <v>84</v>
      </c>
      <c r="AV221" s="13" t="s">
        <v>82</v>
      </c>
      <c r="AW221" s="13" t="s">
        <v>37</v>
      </c>
      <c r="AX221" s="13" t="s">
        <v>75</v>
      </c>
      <c r="AY221" s="243" t="s">
        <v>147</v>
      </c>
    </row>
    <row r="222" s="13" customFormat="1">
      <c r="A222" s="13"/>
      <c r="B222" s="234"/>
      <c r="C222" s="235"/>
      <c r="D222" s="227" t="s">
        <v>160</v>
      </c>
      <c r="E222" s="236" t="s">
        <v>19</v>
      </c>
      <c r="F222" s="237" t="s">
        <v>308</v>
      </c>
      <c r="G222" s="235"/>
      <c r="H222" s="236" t="s">
        <v>19</v>
      </c>
      <c r="I222" s="238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160</v>
      </c>
      <c r="AU222" s="243" t="s">
        <v>84</v>
      </c>
      <c r="AV222" s="13" t="s">
        <v>82</v>
      </c>
      <c r="AW222" s="13" t="s">
        <v>37</v>
      </c>
      <c r="AX222" s="13" t="s">
        <v>75</v>
      </c>
      <c r="AY222" s="243" t="s">
        <v>147</v>
      </c>
    </row>
    <row r="223" s="14" customFormat="1">
      <c r="A223" s="14"/>
      <c r="B223" s="244"/>
      <c r="C223" s="245"/>
      <c r="D223" s="227" t="s">
        <v>160</v>
      </c>
      <c r="E223" s="246" t="s">
        <v>19</v>
      </c>
      <c r="F223" s="247" t="s">
        <v>309</v>
      </c>
      <c r="G223" s="245"/>
      <c r="H223" s="248">
        <v>14.77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160</v>
      </c>
      <c r="AU223" s="254" t="s">
        <v>84</v>
      </c>
      <c r="AV223" s="14" t="s">
        <v>84</v>
      </c>
      <c r="AW223" s="14" t="s">
        <v>37</v>
      </c>
      <c r="AX223" s="14" t="s">
        <v>75</v>
      </c>
      <c r="AY223" s="254" t="s">
        <v>147</v>
      </c>
    </row>
    <row r="224" s="13" customFormat="1">
      <c r="A224" s="13"/>
      <c r="B224" s="234"/>
      <c r="C224" s="235"/>
      <c r="D224" s="227" t="s">
        <v>160</v>
      </c>
      <c r="E224" s="236" t="s">
        <v>19</v>
      </c>
      <c r="F224" s="237" t="s">
        <v>310</v>
      </c>
      <c r="G224" s="235"/>
      <c r="H224" s="236" t="s">
        <v>19</v>
      </c>
      <c r="I224" s="238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160</v>
      </c>
      <c r="AU224" s="243" t="s">
        <v>84</v>
      </c>
      <c r="AV224" s="13" t="s">
        <v>82</v>
      </c>
      <c r="AW224" s="13" t="s">
        <v>37</v>
      </c>
      <c r="AX224" s="13" t="s">
        <v>75</v>
      </c>
      <c r="AY224" s="243" t="s">
        <v>147</v>
      </c>
    </row>
    <row r="225" s="14" customFormat="1">
      <c r="A225" s="14"/>
      <c r="B225" s="244"/>
      <c r="C225" s="245"/>
      <c r="D225" s="227" t="s">
        <v>160</v>
      </c>
      <c r="E225" s="246" t="s">
        <v>19</v>
      </c>
      <c r="F225" s="247" t="s">
        <v>311</v>
      </c>
      <c r="G225" s="245"/>
      <c r="H225" s="248">
        <v>1.55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160</v>
      </c>
      <c r="AU225" s="254" t="s">
        <v>84</v>
      </c>
      <c r="AV225" s="14" t="s">
        <v>84</v>
      </c>
      <c r="AW225" s="14" t="s">
        <v>37</v>
      </c>
      <c r="AX225" s="14" t="s">
        <v>75</v>
      </c>
      <c r="AY225" s="254" t="s">
        <v>147</v>
      </c>
    </row>
    <row r="226" s="15" customFormat="1">
      <c r="A226" s="15"/>
      <c r="B226" s="265"/>
      <c r="C226" s="266"/>
      <c r="D226" s="227" t="s">
        <v>160</v>
      </c>
      <c r="E226" s="267" t="s">
        <v>19</v>
      </c>
      <c r="F226" s="268" t="s">
        <v>260</v>
      </c>
      <c r="G226" s="266"/>
      <c r="H226" s="269">
        <v>16.32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5" t="s">
        <v>160</v>
      </c>
      <c r="AU226" s="275" t="s">
        <v>84</v>
      </c>
      <c r="AV226" s="15" t="s">
        <v>154</v>
      </c>
      <c r="AW226" s="15" t="s">
        <v>37</v>
      </c>
      <c r="AX226" s="15" t="s">
        <v>82</v>
      </c>
      <c r="AY226" s="275" t="s">
        <v>147</v>
      </c>
    </row>
    <row r="227" s="2" customFormat="1" ht="37.8" customHeight="1">
      <c r="A227" s="40"/>
      <c r="B227" s="41"/>
      <c r="C227" s="214" t="s">
        <v>7</v>
      </c>
      <c r="D227" s="214" t="s">
        <v>149</v>
      </c>
      <c r="E227" s="215" t="s">
        <v>312</v>
      </c>
      <c r="F227" s="216" t="s">
        <v>313</v>
      </c>
      <c r="G227" s="217" t="s">
        <v>152</v>
      </c>
      <c r="H227" s="218">
        <v>146.88</v>
      </c>
      <c r="I227" s="219"/>
      <c r="J227" s="220">
        <f>ROUND(I227*H227,2)</f>
        <v>0</v>
      </c>
      <c r="K227" s="216" t="s">
        <v>153</v>
      </c>
      <c r="L227" s="46"/>
      <c r="M227" s="221" t="s">
        <v>19</v>
      </c>
      <c r="N227" s="222" t="s">
        <v>46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177</v>
      </c>
      <c r="AT227" s="225" t="s">
        <v>149</v>
      </c>
      <c r="AU227" s="225" t="s">
        <v>84</v>
      </c>
      <c r="AY227" s="19" t="s">
        <v>147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82</v>
      </c>
      <c r="BK227" s="226">
        <f>ROUND(I227*H227,2)</f>
        <v>0</v>
      </c>
      <c r="BL227" s="19" t="s">
        <v>177</v>
      </c>
      <c r="BM227" s="225" t="s">
        <v>314</v>
      </c>
    </row>
    <row r="228" s="2" customFormat="1">
      <c r="A228" s="40"/>
      <c r="B228" s="41"/>
      <c r="C228" s="42"/>
      <c r="D228" s="227" t="s">
        <v>156</v>
      </c>
      <c r="E228" s="42"/>
      <c r="F228" s="228" t="s">
        <v>315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156</v>
      </c>
      <c r="AU228" s="19" t="s">
        <v>84</v>
      </c>
    </row>
    <row r="229" s="2" customFormat="1">
      <c r="A229" s="40"/>
      <c r="B229" s="41"/>
      <c r="C229" s="42"/>
      <c r="D229" s="232" t="s">
        <v>158</v>
      </c>
      <c r="E229" s="42"/>
      <c r="F229" s="233" t="s">
        <v>316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158</v>
      </c>
      <c r="AU229" s="19" t="s">
        <v>84</v>
      </c>
    </row>
    <row r="230" s="13" customFormat="1">
      <c r="A230" s="13"/>
      <c r="B230" s="234"/>
      <c r="C230" s="235"/>
      <c r="D230" s="227" t="s">
        <v>160</v>
      </c>
      <c r="E230" s="236" t="s">
        <v>19</v>
      </c>
      <c r="F230" s="237" t="s">
        <v>161</v>
      </c>
      <c r="G230" s="235"/>
      <c r="H230" s="236" t="s">
        <v>19</v>
      </c>
      <c r="I230" s="238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160</v>
      </c>
      <c r="AU230" s="243" t="s">
        <v>84</v>
      </c>
      <c r="AV230" s="13" t="s">
        <v>82</v>
      </c>
      <c r="AW230" s="13" t="s">
        <v>37</v>
      </c>
      <c r="AX230" s="13" t="s">
        <v>75</v>
      </c>
      <c r="AY230" s="243" t="s">
        <v>147</v>
      </c>
    </row>
    <row r="231" s="13" customFormat="1">
      <c r="A231" s="13"/>
      <c r="B231" s="234"/>
      <c r="C231" s="235"/>
      <c r="D231" s="227" t="s">
        <v>160</v>
      </c>
      <c r="E231" s="236" t="s">
        <v>19</v>
      </c>
      <c r="F231" s="237" t="s">
        <v>317</v>
      </c>
      <c r="G231" s="235"/>
      <c r="H231" s="236" t="s">
        <v>19</v>
      </c>
      <c r="I231" s="238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160</v>
      </c>
      <c r="AU231" s="243" t="s">
        <v>84</v>
      </c>
      <c r="AV231" s="13" t="s">
        <v>82</v>
      </c>
      <c r="AW231" s="13" t="s">
        <v>37</v>
      </c>
      <c r="AX231" s="13" t="s">
        <v>75</v>
      </c>
      <c r="AY231" s="243" t="s">
        <v>147</v>
      </c>
    </row>
    <row r="232" s="13" customFormat="1">
      <c r="A232" s="13"/>
      <c r="B232" s="234"/>
      <c r="C232" s="235"/>
      <c r="D232" s="227" t="s">
        <v>160</v>
      </c>
      <c r="E232" s="236" t="s">
        <v>19</v>
      </c>
      <c r="F232" s="237" t="s">
        <v>308</v>
      </c>
      <c r="G232" s="235"/>
      <c r="H232" s="236" t="s">
        <v>19</v>
      </c>
      <c r="I232" s="238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160</v>
      </c>
      <c r="AU232" s="243" t="s">
        <v>84</v>
      </c>
      <c r="AV232" s="13" t="s">
        <v>82</v>
      </c>
      <c r="AW232" s="13" t="s">
        <v>37</v>
      </c>
      <c r="AX232" s="13" t="s">
        <v>75</v>
      </c>
      <c r="AY232" s="243" t="s">
        <v>147</v>
      </c>
    </row>
    <row r="233" s="14" customFormat="1">
      <c r="A233" s="14"/>
      <c r="B233" s="244"/>
      <c r="C233" s="245"/>
      <c r="D233" s="227" t="s">
        <v>160</v>
      </c>
      <c r="E233" s="246" t="s">
        <v>19</v>
      </c>
      <c r="F233" s="247" t="s">
        <v>318</v>
      </c>
      <c r="G233" s="245"/>
      <c r="H233" s="248">
        <v>132.93000000000001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160</v>
      </c>
      <c r="AU233" s="254" t="s">
        <v>84</v>
      </c>
      <c r="AV233" s="14" t="s">
        <v>84</v>
      </c>
      <c r="AW233" s="14" t="s">
        <v>37</v>
      </c>
      <c r="AX233" s="14" t="s">
        <v>75</v>
      </c>
      <c r="AY233" s="254" t="s">
        <v>147</v>
      </c>
    </row>
    <row r="234" s="13" customFormat="1">
      <c r="A234" s="13"/>
      <c r="B234" s="234"/>
      <c r="C234" s="235"/>
      <c r="D234" s="227" t="s">
        <v>160</v>
      </c>
      <c r="E234" s="236" t="s">
        <v>19</v>
      </c>
      <c r="F234" s="237" t="s">
        <v>310</v>
      </c>
      <c r="G234" s="235"/>
      <c r="H234" s="236" t="s">
        <v>19</v>
      </c>
      <c r="I234" s="238"/>
      <c r="J234" s="235"/>
      <c r="K234" s="235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160</v>
      </c>
      <c r="AU234" s="243" t="s">
        <v>84</v>
      </c>
      <c r="AV234" s="13" t="s">
        <v>82</v>
      </c>
      <c r="AW234" s="13" t="s">
        <v>37</v>
      </c>
      <c r="AX234" s="13" t="s">
        <v>75</v>
      </c>
      <c r="AY234" s="243" t="s">
        <v>147</v>
      </c>
    </row>
    <row r="235" s="14" customFormat="1">
      <c r="A235" s="14"/>
      <c r="B235" s="244"/>
      <c r="C235" s="245"/>
      <c r="D235" s="227" t="s">
        <v>160</v>
      </c>
      <c r="E235" s="246" t="s">
        <v>19</v>
      </c>
      <c r="F235" s="247" t="s">
        <v>319</v>
      </c>
      <c r="G235" s="245"/>
      <c r="H235" s="248">
        <v>13.949999999999999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160</v>
      </c>
      <c r="AU235" s="254" t="s">
        <v>84</v>
      </c>
      <c r="AV235" s="14" t="s">
        <v>84</v>
      </c>
      <c r="AW235" s="14" t="s">
        <v>37</v>
      </c>
      <c r="AX235" s="14" t="s">
        <v>75</v>
      </c>
      <c r="AY235" s="254" t="s">
        <v>147</v>
      </c>
    </row>
    <row r="236" s="15" customFormat="1">
      <c r="A236" s="15"/>
      <c r="B236" s="265"/>
      <c r="C236" s="266"/>
      <c r="D236" s="227" t="s">
        <v>160</v>
      </c>
      <c r="E236" s="267" t="s">
        <v>19</v>
      </c>
      <c r="F236" s="268" t="s">
        <v>260</v>
      </c>
      <c r="G236" s="266"/>
      <c r="H236" s="269">
        <v>146.88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160</v>
      </c>
      <c r="AU236" s="275" t="s">
        <v>84</v>
      </c>
      <c r="AV236" s="15" t="s">
        <v>154</v>
      </c>
      <c r="AW236" s="15" t="s">
        <v>37</v>
      </c>
      <c r="AX236" s="15" t="s">
        <v>82</v>
      </c>
      <c r="AY236" s="275" t="s">
        <v>147</v>
      </c>
    </row>
    <row r="237" s="2" customFormat="1" ht="24.15" customHeight="1">
      <c r="A237" s="40"/>
      <c r="B237" s="41"/>
      <c r="C237" s="214" t="s">
        <v>320</v>
      </c>
      <c r="D237" s="214" t="s">
        <v>149</v>
      </c>
      <c r="E237" s="215" t="s">
        <v>321</v>
      </c>
      <c r="F237" s="216" t="s">
        <v>322</v>
      </c>
      <c r="G237" s="217" t="s">
        <v>176</v>
      </c>
      <c r="H237" s="218">
        <v>211</v>
      </c>
      <c r="I237" s="219"/>
      <c r="J237" s="220">
        <f>ROUND(I237*H237,2)</f>
        <v>0</v>
      </c>
      <c r="K237" s="216" t="s">
        <v>153</v>
      </c>
      <c r="L237" s="46"/>
      <c r="M237" s="221" t="s">
        <v>19</v>
      </c>
      <c r="N237" s="222" t="s">
        <v>46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177</v>
      </c>
      <c r="AT237" s="225" t="s">
        <v>149</v>
      </c>
      <c r="AU237" s="225" t="s">
        <v>84</v>
      </c>
      <c r="AY237" s="19" t="s">
        <v>147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82</v>
      </c>
      <c r="BK237" s="226">
        <f>ROUND(I237*H237,2)</f>
        <v>0</v>
      </c>
      <c r="BL237" s="19" t="s">
        <v>177</v>
      </c>
      <c r="BM237" s="225" t="s">
        <v>323</v>
      </c>
    </row>
    <row r="238" s="2" customFormat="1">
      <c r="A238" s="40"/>
      <c r="B238" s="41"/>
      <c r="C238" s="42"/>
      <c r="D238" s="227" t="s">
        <v>156</v>
      </c>
      <c r="E238" s="42"/>
      <c r="F238" s="228" t="s">
        <v>324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156</v>
      </c>
      <c r="AU238" s="19" t="s">
        <v>84</v>
      </c>
    </row>
    <row r="239" s="2" customFormat="1">
      <c r="A239" s="40"/>
      <c r="B239" s="41"/>
      <c r="C239" s="42"/>
      <c r="D239" s="232" t="s">
        <v>158</v>
      </c>
      <c r="E239" s="42"/>
      <c r="F239" s="233" t="s">
        <v>325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158</v>
      </c>
      <c r="AU239" s="19" t="s">
        <v>84</v>
      </c>
    </row>
    <row r="240" s="13" customFormat="1">
      <c r="A240" s="13"/>
      <c r="B240" s="234"/>
      <c r="C240" s="235"/>
      <c r="D240" s="227" t="s">
        <v>160</v>
      </c>
      <c r="E240" s="236" t="s">
        <v>19</v>
      </c>
      <c r="F240" s="237" t="s">
        <v>161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160</v>
      </c>
      <c r="AU240" s="243" t="s">
        <v>84</v>
      </c>
      <c r="AV240" s="13" t="s">
        <v>82</v>
      </c>
      <c r="AW240" s="13" t="s">
        <v>37</v>
      </c>
      <c r="AX240" s="13" t="s">
        <v>75</v>
      </c>
      <c r="AY240" s="243" t="s">
        <v>147</v>
      </c>
    </row>
    <row r="241" s="13" customFormat="1">
      <c r="A241" s="13"/>
      <c r="B241" s="234"/>
      <c r="C241" s="235"/>
      <c r="D241" s="227" t="s">
        <v>160</v>
      </c>
      <c r="E241" s="236" t="s">
        <v>19</v>
      </c>
      <c r="F241" s="237" t="s">
        <v>292</v>
      </c>
      <c r="G241" s="235"/>
      <c r="H241" s="236" t="s">
        <v>19</v>
      </c>
      <c r="I241" s="238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160</v>
      </c>
      <c r="AU241" s="243" t="s">
        <v>84</v>
      </c>
      <c r="AV241" s="13" t="s">
        <v>82</v>
      </c>
      <c r="AW241" s="13" t="s">
        <v>37</v>
      </c>
      <c r="AX241" s="13" t="s">
        <v>75</v>
      </c>
      <c r="AY241" s="243" t="s">
        <v>147</v>
      </c>
    </row>
    <row r="242" s="14" customFormat="1">
      <c r="A242" s="14"/>
      <c r="B242" s="244"/>
      <c r="C242" s="245"/>
      <c r="D242" s="227" t="s">
        <v>160</v>
      </c>
      <c r="E242" s="246" t="s">
        <v>19</v>
      </c>
      <c r="F242" s="247" t="s">
        <v>293</v>
      </c>
      <c r="G242" s="245"/>
      <c r="H242" s="248">
        <v>211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160</v>
      </c>
      <c r="AU242" s="254" t="s">
        <v>84</v>
      </c>
      <c r="AV242" s="14" t="s">
        <v>84</v>
      </c>
      <c r="AW242" s="14" t="s">
        <v>37</v>
      </c>
      <c r="AX242" s="14" t="s">
        <v>82</v>
      </c>
      <c r="AY242" s="254" t="s">
        <v>147</v>
      </c>
    </row>
    <row r="243" s="2" customFormat="1" ht="24.15" customHeight="1">
      <c r="A243" s="40"/>
      <c r="B243" s="41"/>
      <c r="C243" s="214" t="s">
        <v>326</v>
      </c>
      <c r="D243" s="214" t="s">
        <v>149</v>
      </c>
      <c r="E243" s="215" t="s">
        <v>327</v>
      </c>
      <c r="F243" s="216" t="s">
        <v>328</v>
      </c>
      <c r="G243" s="217" t="s">
        <v>176</v>
      </c>
      <c r="H243" s="218">
        <v>15.5</v>
      </c>
      <c r="I243" s="219"/>
      <c r="J243" s="220">
        <f>ROUND(I243*H243,2)</f>
        <v>0</v>
      </c>
      <c r="K243" s="216" t="s">
        <v>153</v>
      </c>
      <c r="L243" s="46"/>
      <c r="M243" s="221" t="s">
        <v>19</v>
      </c>
      <c r="N243" s="222" t="s">
        <v>46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177</v>
      </c>
      <c r="AT243" s="225" t="s">
        <v>149</v>
      </c>
      <c r="AU243" s="225" t="s">
        <v>84</v>
      </c>
      <c r="AY243" s="19" t="s">
        <v>147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82</v>
      </c>
      <c r="BK243" s="226">
        <f>ROUND(I243*H243,2)</f>
        <v>0</v>
      </c>
      <c r="BL243" s="19" t="s">
        <v>177</v>
      </c>
      <c r="BM243" s="225" t="s">
        <v>329</v>
      </c>
    </row>
    <row r="244" s="2" customFormat="1">
      <c r="A244" s="40"/>
      <c r="B244" s="41"/>
      <c r="C244" s="42"/>
      <c r="D244" s="227" t="s">
        <v>156</v>
      </c>
      <c r="E244" s="42"/>
      <c r="F244" s="228" t="s">
        <v>330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156</v>
      </c>
      <c r="AU244" s="19" t="s">
        <v>84</v>
      </c>
    </row>
    <row r="245" s="2" customFormat="1">
      <c r="A245" s="40"/>
      <c r="B245" s="41"/>
      <c r="C245" s="42"/>
      <c r="D245" s="232" t="s">
        <v>158</v>
      </c>
      <c r="E245" s="42"/>
      <c r="F245" s="233" t="s">
        <v>331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158</v>
      </c>
      <c r="AU245" s="19" t="s">
        <v>84</v>
      </c>
    </row>
    <row r="246" s="13" customFormat="1">
      <c r="A246" s="13"/>
      <c r="B246" s="234"/>
      <c r="C246" s="235"/>
      <c r="D246" s="227" t="s">
        <v>160</v>
      </c>
      <c r="E246" s="236" t="s">
        <v>19</v>
      </c>
      <c r="F246" s="237" t="s">
        <v>161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160</v>
      </c>
      <c r="AU246" s="243" t="s">
        <v>84</v>
      </c>
      <c r="AV246" s="13" t="s">
        <v>82</v>
      </c>
      <c r="AW246" s="13" t="s">
        <v>37</v>
      </c>
      <c r="AX246" s="13" t="s">
        <v>75</v>
      </c>
      <c r="AY246" s="243" t="s">
        <v>147</v>
      </c>
    </row>
    <row r="247" s="13" customFormat="1">
      <c r="A247" s="13"/>
      <c r="B247" s="234"/>
      <c r="C247" s="235"/>
      <c r="D247" s="227" t="s">
        <v>160</v>
      </c>
      <c r="E247" s="236" t="s">
        <v>19</v>
      </c>
      <c r="F247" s="237" t="s">
        <v>300</v>
      </c>
      <c r="G247" s="235"/>
      <c r="H247" s="236" t="s">
        <v>19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160</v>
      </c>
      <c r="AU247" s="243" t="s">
        <v>84</v>
      </c>
      <c r="AV247" s="13" t="s">
        <v>82</v>
      </c>
      <c r="AW247" s="13" t="s">
        <v>37</v>
      </c>
      <c r="AX247" s="13" t="s">
        <v>75</v>
      </c>
      <c r="AY247" s="243" t="s">
        <v>147</v>
      </c>
    </row>
    <row r="248" s="14" customFormat="1">
      <c r="A248" s="14"/>
      <c r="B248" s="244"/>
      <c r="C248" s="245"/>
      <c r="D248" s="227" t="s">
        <v>160</v>
      </c>
      <c r="E248" s="246" t="s">
        <v>19</v>
      </c>
      <c r="F248" s="247" t="s">
        <v>301</v>
      </c>
      <c r="G248" s="245"/>
      <c r="H248" s="248">
        <v>15.5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160</v>
      </c>
      <c r="AU248" s="254" t="s">
        <v>84</v>
      </c>
      <c r="AV248" s="14" t="s">
        <v>84</v>
      </c>
      <c r="AW248" s="14" t="s">
        <v>37</v>
      </c>
      <c r="AX248" s="14" t="s">
        <v>82</v>
      </c>
      <c r="AY248" s="254" t="s">
        <v>147</v>
      </c>
    </row>
    <row r="249" s="2" customFormat="1" ht="37.8" customHeight="1">
      <c r="A249" s="40"/>
      <c r="B249" s="41"/>
      <c r="C249" s="214" t="s">
        <v>332</v>
      </c>
      <c r="D249" s="214" t="s">
        <v>149</v>
      </c>
      <c r="E249" s="215" t="s">
        <v>333</v>
      </c>
      <c r="F249" s="216" t="s">
        <v>334</v>
      </c>
      <c r="G249" s="217" t="s">
        <v>176</v>
      </c>
      <c r="H249" s="218">
        <v>184</v>
      </c>
      <c r="I249" s="219"/>
      <c r="J249" s="220">
        <f>ROUND(I249*H249,2)</f>
        <v>0</v>
      </c>
      <c r="K249" s="216" t="s">
        <v>153</v>
      </c>
      <c r="L249" s="46"/>
      <c r="M249" s="221" t="s">
        <v>19</v>
      </c>
      <c r="N249" s="222" t="s">
        <v>46</v>
      </c>
      <c r="O249" s="86"/>
      <c r="P249" s="223">
        <f>O249*H249</f>
        <v>0</v>
      </c>
      <c r="Q249" s="223">
        <v>0.0036600000000000001</v>
      </c>
      <c r="R249" s="223">
        <f>Q249*H249</f>
        <v>0.67344000000000004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177</v>
      </c>
      <c r="AT249" s="225" t="s">
        <v>149</v>
      </c>
      <c r="AU249" s="225" t="s">
        <v>84</v>
      </c>
      <c r="AY249" s="19" t="s">
        <v>147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82</v>
      </c>
      <c r="BK249" s="226">
        <f>ROUND(I249*H249,2)</f>
        <v>0</v>
      </c>
      <c r="BL249" s="19" t="s">
        <v>177</v>
      </c>
      <c r="BM249" s="225" t="s">
        <v>335</v>
      </c>
    </row>
    <row r="250" s="2" customFormat="1">
      <c r="A250" s="40"/>
      <c r="B250" s="41"/>
      <c r="C250" s="42"/>
      <c r="D250" s="227" t="s">
        <v>156</v>
      </c>
      <c r="E250" s="42"/>
      <c r="F250" s="228" t="s">
        <v>336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156</v>
      </c>
      <c r="AU250" s="19" t="s">
        <v>84</v>
      </c>
    </row>
    <row r="251" s="2" customFormat="1">
      <c r="A251" s="40"/>
      <c r="B251" s="41"/>
      <c r="C251" s="42"/>
      <c r="D251" s="232" t="s">
        <v>158</v>
      </c>
      <c r="E251" s="42"/>
      <c r="F251" s="233" t="s">
        <v>337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158</v>
      </c>
      <c r="AU251" s="19" t="s">
        <v>84</v>
      </c>
    </row>
    <row r="252" s="13" customFormat="1">
      <c r="A252" s="13"/>
      <c r="B252" s="234"/>
      <c r="C252" s="235"/>
      <c r="D252" s="227" t="s">
        <v>160</v>
      </c>
      <c r="E252" s="236" t="s">
        <v>19</v>
      </c>
      <c r="F252" s="237" t="s">
        <v>161</v>
      </c>
      <c r="G252" s="235"/>
      <c r="H252" s="236" t="s">
        <v>19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160</v>
      </c>
      <c r="AU252" s="243" t="s">
        <v>84</v>
      </c>
      <c r="AV252" s="13" t="s">
        <v>82</v>
      </c>
      <c r="AW252" s="13" t="s">
        <v>37</v>
      </c>
      <c r="AX252" s="13" t="s">
        <v>75</v>
      </c>
      <c r="AY252" s="243" t="s">
        <v>147</v>
      </c>
    </row>
    <row r="253" s="13" customFormat="1">
      <c r="A253" s="13"/>
      <c r="B253" s="234"/>
      <c r="C253" s="235"/>
      <c r="D253" s="227" t="s">
        <v>160</v>
      </c>
      <c r="E253" s="236" t="s">
        <v>19</v>
      </c>
      <c r="F253" s="237" t="s">
        <v>338</v>
      </c>
      <c r="G253" s="235"/>
      <c r="H253" s="236" t="s">
        <v>19</v>
      </c>
      <c r="I253" s="238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160</v>
      </c>
      <c r="AU253" s="243" t="s">
        <v>84</v>
      </c>
      <c r="AV253" s="13" t="s">
        <v>82</v>
      </c>
      <c r="AW253" s="13" t="s">
        <v>37</v>
      </c>
      <c r="AX253" s="13" t="s">
        <v>75</v>
      </c>
      <c r="AY253" s="243" t="s">
        <v>147</v>
      </c>
    </row>
    <row r="254" s="14" customFormat="1">
      <c r="A254" s="14"/>
      <c r="B254" s="244"/>
      <c r="C254" s="245"/>
      <c r="D254" s="227" t="s">
        <v>160</v>
      </c>
      <c r="E254" s="246" t="s">
        <v>19</v>
      </c>
      <c r="F254" s="247" t="s">
        <v>339</v>
      </c>
      <c r="G254" s="245"/>
      <c r="H254" s="248">
        <v>156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160</v>
      </c>
      <c r="AU254" s="254" t="s">
        <v>84</v>
      </c>
      <c r="AV254" s="14" t="s">
        <v>84</v>
      </c>
      <c r="AW254" s="14" t="s">
        <v>37</v>
      </c>
      <c r="AX254" s="14" t="s">
        <v>75</v>
      </c>
      <c r="AY254" s="254" t="s">
        <v>147</v>
      </c>
    </row>
    <row r="255" s="14" customFormat="1">
      <c r="A255" s="14"/>
      <c r="B255" s="244"/>
      <c r="C255" s="245"/>
      <c r="D255" s="227" t="s">
        <v>160</v>
      </c>
      <c r="E255" s="246" t="s">
        <v>19</v>
      </c>
      <c r="F255" s="247" t="s">
        <v>340</v>
      </c>
      <c r="G255" s="245"/>
      <c r="H255" s="248">
        <v>28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160</v>
      </c>
      <c r="AU255" s="254" t="s">
        <v>84</v>
      </c>
      <c r="AV255" s="14" t="s">
        <v>84</v>
      </c>
      <c r="AW255" s="14" t="s">
        <v>37</v>
      </c>
      <c r="AX255" s="14" t="s">
        <v>75</v>
      </c>
      <c r="AY255" s="254" t="s">
        <v>147</v>
      </c>
    </row>
    <row r="256" s="15" customFormat="1">
      <c r="A256" s="15"/>
      <c r="B256" s="265"/>
      <c r="C256" s="266"/>
      <c r="D256" s="227" t="s">
        <v>160</v>
      </c>
      <c r="E256" s="267" t="s">
        <v>19</v>
      </c>
      <c r="F256" s="268" t="s">
        <v>260</v>
      </c>
      <c r="G256" s="266"/>
      <c r="H256" s="269">
        <v>184</v>
      </c>
      <c r="I256" s="270"/>
      <c r="J256" s="266"/>
      <c r="K256" s="266"/>
      <c r="L256" s="271"/>
      <c r="M256" s="272"/>
      <c r="N256" s="273"/>
      <c r="O256" s="273"/>
      <c r="P256" s="273"/>
      <c r="Q256" s="273"/>
      <c r="R256" s="273"/>
      <c r="S256" s="273"/>
      <c r="T256" s="27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5" t="s">
        <v>160</v>
      </c>
      <c r="AU256" s="275" t="s">
        <v>84</v>
      </c>
      <c r="AV256" s="15" t="s">
        <v>154</v>
      </c>
      <c r="AW256" s="15" t="s">
        <v>37</v>
      </c>
      <c r="AX256" s="15" t="s">
        <v>82</v>
      </c>
      <c r="AY256" s="275" t="s">
        <v>147</v>
      </c>
    </row>
    <row r="257" s="2" customFormat="1" ht="21.75" customHeight="1">
      <c r="A257" s="40"/>
      <c r="B257" s="41"/>
      <c r="C257" s="255" t="s">
        <v>341</v>
      </c>
      <c r="D257" s="255" t="s">
        <v>169</v>
      </c>
      <c r="E257" s="256" t="s">
        <v>342</v>
      </c>
      <c r="F257" s="257" t="s">
        <v>343</v>
      </c>
      <c r="G257" s="258" t="s">
        <v>176</v>
      </c>
      <c r="H257" s="259">
        <v>211</v>
      </c>
      <c r="I257" s="260"/>
      <c r="J257" s="261">
        <f>ROUND(I257*H257,2)</f>
        <v>0</v>
      </c>
      <c r="K257" s="257" t="s">
        <v>271</v>
      </c>
      <c r="L257" s="262"/>
      <c r="M257" s="263" t="s">
        <v>19</v>
      </c>
      <c r="N257" s="264" t="s">
        <v>46</v>
      </c>
      <c r="O257" s="86"/>
      <c r="P257" s="223">
        <f>O257*H257</f>
        <v>0</v>
      </c>
      <c r="Q257" s="223">
        <v>0.0043299999999999996</v>
      </c>
      <c r="R257" s="223">
        <f>Q257*H257</f>
        <v>0.91362999999999994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186</v>
      </c>
      <c r="AT257" s="225" t="s">
        <v>169</v>
      </c>
      <c r="AU257" s="225" t="s">
        <v>84</v>
      </c>
      <c r="AY257" s="19" t="s">
        <v>147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82</v>
      </c>
      <c r="BK257" s="226">
        <f>ROUND(I257*H257,2)</f>
        <v>0</v>
      </c>
      <c r="BL257" s="19" t="s">
        <v>177</v>
      </c>
      <c r="BM257" s="225" t="s">
        <v>344</v>
      </c>
    </row>
    <row r="258" s="2" customFormat="1">
      <c r="A258" s="40"/>
      <c r="B258" s="41"/>
      <c r="C258" s="42"/>
      <c r="D258" s="227" t="s">
        <v>156</v>
      </c>
      <c r="E258" s="42"/>
      <c r="F258" s="228" t="s">
        <v>343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156</v>
      </c>
      <c r="AU258" s="19" t="s">
        <v>84</v>
      </c>
    </row>
    <row r="259" s="13" customFormat="1">
      <c r="A259" s="13"/>
      <c r="B259" s="234"/>
      <c r="C259" s="235"/>
      <c r="D259" s="227" t="s">
        <v>160</v>
      </c>
      <c r="E259" s="236" t="s">
        <v>19</v>
      </c>
      <c r="F259" s="237" t="s">
        <v>161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160</v>
      </c>
      <c r="AU259" s="243" t="s">
        <v>84</v>
      </c>
      <c r="AV259" s="13" t="s">
        <v>82</v>
      </c>
      <c r="AW259" s="13" t="s">
        <v>37</v>
      </c>
      <c r="AX259" s="13" t="s">
        <v>75</v>
      </c>
      <c r="AY259" s="243" t="s">
        <v>147</v>
      </c>
    </row>
    <row r="260" s="13" customFormat="1">
      <c r="A260" s="13"/>
      <c r="B260" s="234"/>
      <c r="C260" s="235"/>
      <c r="D260" s="227" t="s">
        <v>160</v>
      </c>
      <c r="E260" s="236" t="s">
        <v>19</v>
      </c>
      <c r="F260" s="237" t="s">
        <v>338</v>
      </c>
      <c r="G260" s="235"/>
      <c r="H260" s="236" t="s">
        <v>19</v>
      </c>
      <c r="I260" s="238"/>
      <c r="J260" s="235"/>
      <c r="K260" s="235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160</v>
      </c>
      <c r="AU260" s="243" t="s">
        <v>84</v>
      </c>
      <c r="AV260" s="13" t="s">
        <v>82</v>
      </c>
      <c r="AW260" s="13" t="s">
        <v>37</v>
      </c>
      <c r="AX260" s="13" t="s">
        <v>75</v>
      </c>
      <c r="AY260" s="243" t="s">
        <v>147</v>
      </c>
    </row>
    <row r="261" s="14" customFormat="1">
      <c r="A261" s="14"/>
      <c r="B261" s="244"/>
      <c r="C261" s="245"/>
      <c r="D261" s="227" t="s">
        <v>160</v>
      </c>
      <c r="E261" s="246" t="s">
        <v>19</v>
      </c>
      <c r="F261" s="247" t="s">
        <v>345</v>
      </c>
      <c r="G261" s="245"/>
      <c r="H261" s="248">
        <v>183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160</v>
      </c>
      <c r="AU261" s="254" t="s">
        <v>84</v>
      </c>
      <c r="AV261" s="14" t="s">
        <v>84</v>
      </c>
      <c r="AW261" s="14" t="s">
        <v>37</v>
      </c>
      <c r="AX261" s="14" t="s">
        <v>75</v>
      </c>
      <c r="AY261" s="254" t="s">
        <v>147</v>
      </c>
    </row>
    <row r="262" s="14" customFormat="1">
      <c r="A262" s="14"/>
      <c r="B262" s="244"/>
      <c r="C262" s="245"/>
      <c r="D262" s="227" t="s">
        <v>160</v>
      </c>
      <c r="E262" s="246" t="s">
        <v>19</v>
      </c>
      <c r="F262" s="247" t="s">
        <v>340</v>
      </c>
      <c r="G262" s="245"/>
      <c r="H262" s="248">
        <v>28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160</v>
      </c>
      <c r="AU262" s="254" t="s">
        <v>84</v>
      </c>
      <c r="AV262" s="14" t="s">
        <v>84</v>
      </c>
      <c r="AW262" s="14" t="s">
        <v>37</v>
      </c>
      <c r="AX262" s="14" t="s">
        <v>75</v>
      </c>
      <c r="AY262" s="254" t="s">
        <v>147</v>
      </c>
    </row>
    <row r="263" s="15" customFormat="1">
      <c r="A263" s="15"/>
      <c r="B263" s="265"/>
      <c r="C263" s="266"/>
      <c r="D263" s="227" t="s">
        <v>160</v>
      </c>
      <c r="E263" s="267" t="s">
        <v>19</v>
      </c>
      <c r="F263" s="268" t="s">
        <v>260</v>
      </c>
      <c r="G263" s="266"/>
      <c r="H263" s="269">
        <v>211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5" t="s">
        <v>160</v>
      </c>
      <c r="AU263" s="275" t="s">
        <v>84</v>
      </c>
      <c r="AV263" s="15" t="s">
        <v>154</v>
      </c>
      <c r="AW263" s="15" t="s">
        <v>37</v>
      </c>
      <c r="AX263" s="15" t="s">
        <v>82</v>
      </c>
      <c r="AY263" s="275" t="s">
        <v>147</v>
      </c>
    </row>
    <row r="264" s="2" customFormat="1" ht="24.15" customHeight="1">
      <c r="A264" s="40"/>
      <c r="B264" s="41"/>
      <c r="C264" s="214" t="s">
        <v>346</v>
      </c>
      <c r="D264" s="214" t="s">
        <v>149</v>
      </c>
      <c r="E264" s="215" t="s">
        <v>347</v>
      </c>
      <c r="F264" s="216" t="s">
        <v>348</v>
      </c>
      <c r="G264" s="217" t="s">
        <v>152</v>
      </c>
      <c r="H264" s="218">
        <v>4.7999999999999998</v>
      </c>
      <c r="I264" s="219"/>
      <c r="J264" s="220">
        <f>ROUND(I264*H264,2)</f>
        <v>0</v>
      </c>
      <c r="K264" s="216" t="s">
        <v>153</v>
      </c>
      <c r="L264" s="46"/>
      <c r="M264" s="221" t="s">
        <v>19</v>
      </c>
      <c r="N264" s="222" t="s">
        <v>46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177</v>
      </c>
      <c r="AT264" s="225" t="s">
        <v>149</v>
      </c>
      <c r="AU264" s="225" t="s">
        <v>84</v>
      </c>
      <c r="AY264" s="19" t="s">
        <v>147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82</v>
      </c>
      <c r="BK264" s="226">
        <f>ROUND(I264*H264,2)</f>
        <v>0</v>
      </c>
      <c r="BL264" s="19" t="s">
        <v>177</v>
      </c>
      <c r="BM264" s="225" t="s">
        <v>349</v>
      </c>
    </row>
    <row r="265" s="2" customFormat="1">
      <c r="A265" s="40"/>
      <c r="B265" s="41"/>
      <c r="C265" s="42"/>
      <c r="D265" s="227" t="s">
        <v>156</v>
      </c>
      <c r="E265" s="42"/>
      <c r="F265" s="228" t="s">
        <v>350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156</v>
      </c>
      <c r="AU265" s="19" t="s">
        <v>84</v>
      </c>
    </row>
    <row r="266" s="2" customFormat="1">
      <c r="A266" s="40"/>
      <c r="B266" s="41"/>
      <c r="C266" s="42"/>
      <c r="D266" s="232" t="s">
        <v>158</v>
      </c>
      <c r="E266" s="42"/>
      <c r="F266" s="233" t="s">
        <v>351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158</v>
      </c>
      <c r="AU266" s="19" t="s">
        <v>84</v>
      </c>
    </row>
    <row r="267" s="13" customFormat="1">
      <c r="A267" s="13"/>
      <c r="B267" s="234"/>
      <c r="C267" s="235"/>
      <c r="D267" s="227" t="s">
        <v>160</v>
      </c>
      <c r="E267" s="236" t="s">
        <v>19</v>
      </c>
      <c r="F267" s="237" t="s">
        <v>161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160</v>
      </c>
      <c r="AU267" s="243" t="s">
        <v>84</v>
      </c>
      <c r="AV267" s="13" t="s">
        <v>82</v>
      </c>
      <c r="AW267" s="13" t="s">
        <v>37</v>
      </c>
      <c r="AX267" s="13" t="s">
        <v>75</v>
      </c>
      <c r="AY267" s="243" t="s">
        <v>147</v>
      </c>
    </row>
    <row r="268" s="13" customFormat="1">
      <c r="A268" s="13"/>
      <c r="B268" s="234"/>
      <c r="C268" s="235"/>
      <c r="D268" s="227" t="s">
        <v>160</v>
      </c>
      <c r="E268" s="236" t="s">
        <v>19</v>
      </c>
      <c r="F268" s="237" t="s">
        <v>352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160</v>
      </c>
      <c r="AU268" s="243" t="s">
        <v>84</v>
      </c>
      <c r="AV268" s="13" t="s">
        <v>82</v>
      </c>
      <c r="AW268" s="13" t="s">
        <v>37</v>
      </c>
      <c r="AX268" s="13" t="s">
        <v>75</v>
      </c>
      <c r="AY268" s="243" t="s">
        <v>147</v>
      </c>
    </row>
    <row r="269" s="14" customFormat="1">
      <c r="A269" s="14"/>
      <c r="B269" s="244"/>
      <c r="C269" s="245"/>
      <c r="D269" s="227" t="s">
        <v>160</v>
      </c>
      <c r="E269" s="246" t="s">
        <v>19</v>
      </c>
      <c r="F269" s="247" t="s">
        <v>255</v>
      </c>
      <c r="G269" s="245"/>
      <c r="H269" s="248">
        <v>3.6000000000000001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160</v>
      </c>
      <c r="AU269" s="254" t="s">
        <v>84</v>
      </c>
      <c r="AV269" s="14" t="s">
        <v>84</v>
      </c>
      <c r="AW269" s="14" t="s">
        <v>37</v>
      </c>
      <c r="AX269" s="14" t="s">
        <v>75</v>
      </c>
      <c r="AY269" s="254" t="s">
        <v>147</v>
      </c>
    </row>
    <row r="270" s="13" customFormat="1">
      <c r="A270" s="13"/>
      <c r="B270" s="234"/>
      <c r="C270" s="235"/>
      <c r="D270" s="227" t="s">
        <v>160</v>
      </c>
      <c r="E270" s="236" t="s">
        <v>19</v>
      </c>
      <c r="F270" s="237" t="s">
        <v>353</v>
      </c>
      <c r="G270" s="235"/>
      <c r="H270" s="236" t="s">
        <v>19</v>
      </c>
      <c r="I270" s="238"/>
      <c r="J270" s="235"/>
      <c r="K270" s="235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160</v>
      </c>
      <c r="AU270" s="243" t="s">
        <v>84</v>
      </c>
      <c r="AV270" s="13" t="s">
        <v>82</v>
      </c>
      <c r="AW270" s="13" t="s">
        <v>37</v>
      </c>
      <c r="AX270" s="13" t="s">
        <v>75</v>
      </c>
      <c r="AY270" s="243" t="s">
        <v>147</v>
      </c>
    </row>
    <row r="271" s="14" customFormat="1">
      <c r="A271" s="14"/>
      <c r="B271" s="244"/>
      <c r="C271" s="245"/>
      <c r="D271" s="227" t="s">
        <v>160</v>
      </c>
      <c r="E271" s="246" t="s">
        <v>19</v>
      </c>
      <c r="F271" s="247" t="s">
        <v>257</v>
      </c>
      <c r="G271" s="245"/>
      <c r="H271" s="248">
        <v>1.2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160</v>
      </c>
      <c r="AU271" s="254" t="s">
        <v>84</v>
      </c>
      <c r="AV271" s="14" t="s">
        <v>84</v>
      </c>
      <c r="AW271" s="14" t="s">
        <v>37</v>
      </c>
      <c r="AX271" s="14" t="s">
        <v>75</v>
      </c>
      <c r="AY271" s="254" t="s">
        <v>147</v>
      </c>
    </row>
    <row r="272" s="15" customFormat="1">
      <c r="A272" s="15"/>
      <c r="B272" s="265"/>
      <c r="C272" s="266"/>
      <c r="D272" s="227" t="s">
        <v>160</v>
      </c>
      <c r="E272" s="267" t="s">
        <v>19</v>
      </c>
      <c r="F272" s="268" t="s">
        <v>260</v>
      </c>
      <c r="G272" s="266"/>
      <c r="H272" s="269">
        <v>4.7999999999999998</v>
      </c>
      <c r="I272" s="270"/>
      <c r="J272" s="266"/>
      <c r="K272" s="266"/>
      <c r="L272" s="271"/>
      <c r="M272" s="272"/>
      <c r="N272" s="273"/>
      <c r="O272" s="273"/>
      <c r="P272" s="273"/>
      <c r="Q272" s="273"/>
      <c r="R272" s="273"/>
      <c r="S272" s="273"/>
      <c r="T272" s="27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5" t="s">
        <v>160</v>
      </c>
      <c r="AU272" s="275" t="s">
        <v>84</v>
      </c>
      <c r="AV272" s="15" t="s">
        <v>154</v>
      </c>
      <c r="AW272" s="15" t="s">
        <v>37</v>
      </c>
      <c r="AX272" s="15" t="s">
        <v>82</v>
      </c>
      <c r="AY272" s="275" t="s">
        <v>147</v>
      </c>
    </row>
    <row r="273" s="2" customFormat="1" ht="24.15" customHeight="1">
      <c r="A273" s="40"/>
      <c r="B273" s="41"/>
      <c r="C273" s="214" t="s">
        <v>354</v>
      </c>
      <c r="D273" s="214" t="s">
        <v>149</v>
      </c>
      <c r="E273" s="215" t="s">
        <v>355</v>
      </c>
      <c r="F273" s="216" t="s">
        <v>356</v>
      </c>
      <c r="G273" s="217" t="s">
        <v>357</v>
      </c>
      <c r="H273" s="218">
        <v>18.399999999999999</v>
      </c>
      <c r="I273" s="219"/>
      <c r="J273" s="220">
        <f>ROUND(I273*H273,2)</f>
        <v>0</v>
      </c>
      <c r="K273" s="216" t="s">
        <v>153</v>
      </c>
      <c r="L273" s="46"/>
      <c r="M273" s="221" t="s">
        <v>19</v>
      </c>
      <c r="N273" s="222" t="s">
        <v>46</v>
      </c>
      <c r="O273" s="86"/>
      <c r="P273" s="223">
        <f>O273*H273</f>
        <v>0</v>
      </c>
      <c r="Q273" s="223">
        <v>0.00116</v>
      </c>
      <c r="R273" s="223">
        <f>Q273*H273</f>
        <v>0.021343999999999998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177</v>
      </c>
      <c r="AT273" s="225" t="s">
        <v>149</v>
      </c>
      <c r="AU273" s="225" t="s">
        <v>84</v>
      </c>
      <c r="AY273" s="19" t="s">
        <v>147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82</v>
      </c>
      <c r="BK273" s="226">
        <f>ROUND(I273*H273,2)</f>
        <v>0</v>
      </c>
      <c r="BL273" s="19" t="s">
        <v>177</v>
      </c>
      <c r="BM273" s="225" t="s">
        <v>358</v>
      </c>
    </row>
    <row r="274" s="2" customFormat="1">
      <c r="A274" s="40"/>
      <c r="B274" s="41"/>
      <c r="C274" s="42"/>
      <c r="D274" s="227" t="s">
        <v>156</v>
      </c>
      <c r="E274" s="42"/>
      <c r="F274" s="228" t="s">
        <v>359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156</v>
      </c>
      <c r="AU274" s="19" t="s">
        <v>84</v>
      </c>
    </row>
    <row r="275" s="2" customFormat="1">
      <c r="A275" s="40"/>
      <c r="B275" s="41"/>
      <c r="C275" s="42"/>
      <c r="D275" s="232" t="s">
        <v>158</v>
      </c>
      <c r="E275" s="42"/>
      <c r="F275" s="233" t="s">
        <v>360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158</v>
      </c>
      <c r="AU275" s="19" t="s">
        <v>84</v>
      </c>
    </row>
    <row r="276" s="13" customFormat="1">
      <c r="A276" s="13"/>
      <c r="B276" s="234"/>
      <c r="C276" s="235"/>
      <c r="D276" s="227" t="s">
        <v>160</v>
      </c>
      <c r="E276" s="236" t="s">
        <v>19</v>
      </c>
      <c r="F276" s="237" t="s">
        <v>161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160</v>
      </c>
      <c r="AU276" s="243" t="s">
        <v>84</v>
      </c>
      <c r="AV276" s="13" t="s">
        <v>82</v>
      </c>
      <c r="AW276" s="13" t="s">
        <v>37</v>
      </c>
      <c r="AX276" s="13" t="s">
        <v>75</v>
      </c>
      <c r="AY276" s="243" t="s">
        <v>147</v>
      </c>
    </row>
    <row r="277" s="13" customFormat="1">
      <c r="A277" s="13"/>
      <c r="B277" s="234"/>
      <c r="C277" s="235"/>
      <c r="D277" s="227" t="s">
        <v>160</v>
      </c>
      <c r="E277" s="236" t="s">
        <v>19</v>
      </c>
      <c r="F277" s="237" t="s">
        <v>361</v>
      </c>
      <c r="G277" s="235"/>
      <c r="H277" s="236" t="s">
        <v>19</v>
      </c>
      <c r="I277" s="238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160</v>
      </c>
      <c r="AU277" s="243" t="s">
        <v>84</v>
      </c>
      <c r="AV277" s="13" t="s">
        <v>82</v>
      </c>
      <c r="AW277" s="13" t="s">
        <v>37</v>
      </c>
      <c r="AX277" s="13" t="s">
        <v>75</v>
      </c>
      <c r="AY277" s="243" t="s">
        <v>147</v>
      </c>
    </row>
    <row r="278" s="14" customFormat="1">
      <c r="A278" s="14"/>
      <c r="B278" s="244"/>
      <c r="C278" s="245"/>
      <c r="D278" s="227" t="s">
        <v>160</v>
      </c>
      <c r="E278" s="246" t="s">
        <v>19</v>
      </c>
      <c r="F278" s="247" t="s">
        <v>362</v>
      </c>
      <c r="G278" s="245"/>
      <c r="H278" s="248">
        <v>13.800000000000001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160</v>
      </c>
      <c r="AU278" s="254" t="s">
        <v>84</v>
      </c>
      <c r="AV278" s="14" t="s">
        <v>84</v>
      </c>
      <c r="AW278" s="14" t="s">
        <v>37</v>
      </c>
      <c r="AX278" s="14" t="s">
        <v>75</v>
      </c>
      <c r="AY278" s="254" t="s">
        <v>147</v>
      </c>
    </row>
    <row r="279" s="13" customFormat="1">
      <c r="A279" s="13"/>
      <c r="B279" s="234"/>
      <c r="C279" s="235"/>
      <c r="D279" s="227" t="s">
        <v>160</v>
      </c>
      <c r="E279" s="236" t="s">
        <v>19</v>
      </c>
      <c r="F279" s="237" t="s">
        <v>363</v>
      </c>
      <c r="G279" s="235"/>
      <c r="H279" s="236" t="s">
        <v>19</v>
      </c>
      <c r="I279" s="238"/>
      <c r="J279" s="235"/>
      <c r="K279" s="235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160</v>
      </c>
      <c r="AU279" s="243" t="s">
        <v>84</v>
      </c>
      <c r="AV279" s="13" t="s">
        <v>82</v>
      </c>
      <c r="AW279" s="13" t="s">
        <v>37</v>
      </c>
      <c r="AX279" s="13" t="s">
        <v>75</v>
      </c>
      <c r="AY279" s="243" t="s">
        <v>147</v>
      </c>
    </row>
    <row r="280" s="14" customFormat="1">
      <c r="A280" s="14"/>
      <c r="B280" s="244"/>
      <c r="C280" s="245"/>
      <c r="D280" s="227" t="s">
        <v>160</v>
      </c>
      <c r="E280" s="246" t="s">
        <v>19</v>
      </c>
      <c r="F280" s="247" t="s">
        <v>364</v>
      </c>
      <c r="G280" s="245"/>
      <c r="H280" s="248">
        <v>4.5999999999999996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160</v>
      </c>
      <c r="AU280" s="254" t="s">
        <v>84</v>
      </c>
      <c r="AV280" s="14" t="s">
        <v>84</v>
      </c>
      <c r="AW280" s="14" t="s">
        <v>37</v>
      </c>
      <c r="AX280" s="14" t="s">
        <v>75</v>
      </c>
      <c r="AY280" s="254" t="s">
        <v>147</v>
      </c>
    </row>
    <row r="281" s="15" customFormat="1">
      <c r="A281" s="15"/>
      <c r="B281" s="265"/>
      <c r="C281" s="266"/>
      <c r="D281" s="227" t="s">
        <v>160</v>
      </c>
      <c r="E281" s="267" t="s">
        <v>19</v>
      </c>
      <c r="F281" s="268" t="s">
        <v>260</v>
      </c>
      <c r="G281" s="266"/>
      <c r="H281" s="269">
        <v>18.399999999999999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5" t="s">
        <v>160</v>
      </c>
      <c r="AU281" s="275" t="s">
        <v>84</v>
      </c>
      <c r="AV281" s="15" t="s">
        <v>154</v>
      </c>
      <c r="AW281" s="15" t="s">
        <v>37</v>
      </c>
      <c r="AX281" s="15" t="s">
        <v>82</v>
      </c>
      <c r="AY281" s="275" t="s">
        <v>147</v>
      </c>
    </row>
    <row r="282" s="2" customFormat="1" ht="24.15" customHeight="1">
      <c r="A282" s="40"/>
      <c r="B282" s="41"/>
      <c r="C282" s="214" t="s">
        <v>365</v>
      </c>
      <c r="D282" s="214" t="s">
        <v>149</v>
      </c>
      <c r="E282" s="215" t="s">
        <v>366</v>
      </c>
      <c r="F282" s="216" t="s">
        <v>367</v>
      </c>
      <c r="G282" s="217" t="s">
        <v>357</v>
      </c>
      <c r="H282" s="218">
        <v>18.399999999999999</v>
      </c>
      <c r="I282" s="219"/>
      <c r="J282" s="220">
        <f>ROUND(I282*H282,2)</f>
        <v>0</v>
      </c>
      <c r="K282" s="216" t="s">
        <v>153</v>
      </c>
      <c r="L282" s="46"/>
      <c r="M282" s="221" t="s">
        <v>19</v>
      </c>
      <c r="N282" s="222" t="s">
        <v>46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177</v>
      </c>
      <c r="AT282" s="225" t="s">
        <v>149</v>
      </c>
      <c r="AU282" s="225" t="s">
        <v>84</v>
      </c>
      <c r="AY282" s="19" t="s">
        <v>147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82</v>
      </c>
      <c r="BK282" s="226">
        <f>ROUND(I282*H282,2)</f>
        <v>0</v>
      </c>
      <c r="BL282" s="19" t="s">
        <v>177</v>
      </c>
      <c r="BM282" s="225" t="s">
        <v>368</v>
      </c>
    </row>
    <row r="283" s="2" customFormat="1">
      <c r="A283" s="40"/>
      <c r="B283" s="41"/>
      <c r="C283" s="42"/>
      <c r="D283" s="227" t="s">
        <v>156</v>
      </c>
      <c r="E283" s="42"/>
      <c r="F283" s="228" t="s">
        <v>369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156</v>
      </c>
      <c r="AU283" s="19" t="s">
        <v>84</v>
      </c>
    </row>
    <row r="284" s="2" customFormat="1">
      <c r="A284" s="40"/>
      <c r="B284" s="41"/>
      <c r="C284" s="42"/>
      <c r="D284" s="232" t="s">
        <v>158</v>
      </c>
      <c r="E284" s="42"/>
      <c r="F284" s="233" t="s">
        <v>370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158</v>
      </c>
      <c r="AU284" s="19" t="s">
        <v>84</v>
      </c>
    </row>
    <row r="285" s="13" customFormat="1">
      <c r="A285" s="13"/>
      <c r="B285" s="234"/>
      <c r="C285" s="235"/>
      <c r="D285" s="227" t="s">
        <v>160</v>
      </c>
      <c r="E285" s="236" t="s">
        <v>19</v>
      </c>
      <c r="F285" s="237" t="s">
        <v>161</v>
      </c>
      <c r="G285" s="235"/>
      <c r="H285" s="236" t="s">
        <v>19</v>
      </c>
      <c r="I285" s="238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160</v>
      </c>
      <c r="AU285" s="243" t="s">
        <v>84</v>
      </c>
      <c r="AV285" s="13" t="s">
        <v>82</v>
      </c>
      <c r="AW285" s="13" t="s">
        <v>37</v>
      </c>
      <c r="AX285" s="13" t="s">
        <v>75</v>
      </c>
      <c r="AY285" s="243" t="s">
        <v>147</v>
      </c>
    </row>
    <row r="286" s="13" customFormat="1">
      <c r="A286" s="13"/>
      <c r="B286" s="234"/>
      <c r="C286" s="235"/>
      <c r="D286" s="227" t="s">
        <v>160</v>
      </c>
      <c r="E286" s="236" t="s">
        <v>19</v>
      </c>
      <c r="F286" s="237" t="s">
        <v>361</v>
      </c>
      <c r="G286" s="235"/>
      <c r="H286" s="236" t="s">
        <v>19</v>
      </c>
      <c r="I286" s="238"/>
      <c r="J286" s="235"/>
      <c r="K286" s="235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160</v>
      </c>
      <c r="AU286" s="243" t="s">
        <v>84</v>
      </c>
      <c r="AV286" s="13" t="s">
        <v>82</v>
      </c>
      <c r="AW286" s="13" t="s">
        <v>37</v>
      </c>
      <c r="AX286" s="13" t="s">
        <v>75</v>
      </c>
      <c r="AY286" s="243" t="s">
        <v>147</v>
      </c>
    </row>
    <row r="287" s="14" customFormat="1">
      <c r="A287" s="14"/>
      <c r="B287" s="244"/>
      <c r="C287" s="245"/>
      <c r="D287" s="227" t="s">
        <v>160</v>
      </c>
      <c r="E287" s="246" t="s">
        <v>19</v>
      </c>
      <c r="F287" s="247" t="s">
        <v>362</v>
      </c>
      <c r="G287" s="245"/>
      <c r="H287" s="248">
        <v>13.800000000000001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160</v>
      </c>
      <c r="AU287" s="254" t="s">
        <v>84</v>
      </c>
      <c r="AV287" s="14" t="s">
        <v>84</v>
      </c>
      <c r="AW287" s="14" t="s">
        <v>37</v>
      </c>
      <c r="AX287" s="14" t="s">
        <v>75</v>
      </c>
      <c r="AY287" s="254" t="s">
        <v>147</v>
      </c>
    </row>
    <row r="288" s="13" customFormat="1">
      <c r="A288" s="13"/>
      <c r="B288" s="234"/>
      <c r="C288" s="235"/>
      <c r="D288" s="227" t="s">
        <v>160</v>
      </c>
      <c r="E288" s="236" t="s">
        <v>19</v>
      </c>
      <c r="F288" s="237" t="s">
        <v>363</v>
      </c>
      <c r="G288" s="235"/>
      <c r="H288" s="236" t="s">
        <v>19</v>
      </c>
      <c r="I288" s="238"/>
      <c r="J288" s="235"/>
      <c r="K288" s="235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160</v>
      </c>
      <c r="AU288" s="243" t="s">
        <v>84</v>
      </c>
      <c r="AV288" s="13" t="s">
        <v>82</v>
      </c>
      <c r="AW288" s="13" t="s">
        <v>37</v>
      </c>
      <c r="AX288" s="13" t="s">
        <v>75</v>
      </c>
      <c r="AY288" s="243" t="s">
        <v>147</v>
      </c>
    </row>
    <row r="289" s="14" customFormat="1">
      <c r="A289" s="14"/>
      <c r="B289" s="244"/>
      <c r="C289" s="245"/>
      <c r="D289" s="227" t="s">
        <v>160</v>
      </c>
      <c r="E289" s="246" t="s">
        <v>19</v>
      </c>
      <c r="F289" s="247" t="s">
        <v>364</v>
      </c>
      <c r="G289" s="245"/>
      <c r="H289" s="248">
        <v>4.5999999999999996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160</v>
      </c>
      <c r="AU289" s="254" t="s">
        <v>84</v>
      </c>
      <c r="AV289" s="14" t="s">
        <v>84</v>
      </c>
      <c r="AW289" s="14" t="s">
        <v>37</v>
      </c>
      <c r="AX289" s="14" t="s">
        <v>75</v>
      </c>
      <c r="AY289" s="254" t="s">
        <v>147</v>
      </c>
    </row>
    <row r="290" s="15" customFormat="1">
      <c r="A290" s="15"/>
      <c r="B290" s="265"/>
      <c r="C290" s="266"/>
      <c r="D290" s="227" t="s">
        <v>160</v>
      </c>
      <c r="E290" s="267" t="s">
        <v>19</v>
      </c>
      <c r="F290" s="268" t="s">
        <v>260</v>
      </c>
      <c r="G290" s="266"/>
      <c r="H290" s="269">
        <v>18.399999999999999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5" t="s">
        <v>160</v>
      </c>
      <c r="AU290" s="275" t="s">
        <v>84</v>
      </c>
      <c r="AV290" s="15" t="s">
        <v>154</v>
      </c>
      <c r="AW290" s="15" t="s">
        <v>37</v>
      </c>
      <c r="AX290" s="15" t="s">
        <v>82</v>
      </c>
      <c r="AY290" s="275" t="s">
        <v>147</v>
      </c>
    </row>
    <row r="291" s="2" customFormat="1" ht="24.15" customHeight="1">
      <c r="A291" s="40"/>
      <c r="B291" s="41"/>
      <c r="C291" s="214" t="s">
        <v>371</v>
      </c>
      <c r="D291" s="214" t="s">
        <v>149</v>
      </c>
      <c r="E291" s="215" t="s">
        <v>372</v>
      </c>
      <c r="F291" s="216" t="s">
        <v>373</v>
      </c>
      <c r="G291" s="217" t="s">
        <v>176</v>
      </c>
      <c r="H291" s="218">
        <v>226.5</v>
      </c>
      <c r="I291" s="219"/>
      <c r="J291" s="220">
        <f>ROUND(I291*H291,2)</f>
        <v>0</v>
      </c>
      <c r="K291" s="216" t="s">
        <v>153</v>
      </c>
      <c r="L291" s="46"/>
      <c r="M291" s="221" t="s">
        <v>19</v>
      </c>
      <c r="N291" s="222" t="s">
        <v>46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177</v>
      </c>
      <c r="AT291" s="225" t="s">
        <v>149</v>
      </c>
      <c r="AU291" s="225" t="s">
        <v>84</v>
      </c>
      <c r="AY291" s="19" t="s">
        <v>147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82</v>
      </c>
      <c r="BK291" s="226">
        <f>ROUND(I291*H291,2)</f>
        <v>0</v>
      </c>
      <c r="BL291" s="19" t="s">
        <v>177</v>
      </c>
      <c r="BM291" s="225" t="s">
        <v>374</v>
      </c>
    </row>
    <row r="292" s="2" customFormat="1">
      <c r="A292" s="40"/>
      <c r="B292" s="41"/>
      <c r="C292" s="42"/>
      <c r="D292" s="227" t="s">
        <v>156</v>
      </c>
      <c r="E292" s="42"/>
      <c r="F292" s="228" t="s">
        <v>375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156</v>
      </c>
      <c r="AU292" s="19" t="s">
        <v>84</v>
      </c>
    </row>
    <row r="293" s="2" customFormat="1">
      <c r="A293" s="40"/>
      <c r="B293" s="41"/>
      <c r="C293" s="42"/>
      <c r="D293" s="232" t="s">
        <v>158</v>
      </c>
      <c r="E293" s="42"/>
      <c r="F293" s="233" t="s">
        <v>376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158</v>
      </c>
      <c r="AU293" s="19" t="s">
        <v>84</v>
      </c>
    </row>
    <row r="294" s="13" customFormat="1">
      <c r="A294" s="13"/>
      <c r="B294" s="234"/>
      <c r="C294" s="235"/>
      <c r="D294" s="227" t="s">
        <v>160</v>
      </c>
      <c r="E294" s="236" t="s">
        <v>19</v>
      </c>
      <c r="F294" s="237" t="s">
        <v>161</v>
      </c>
      <c r="G294" s="235"/>
      <c r="H294" s="236" t="s">
        <v>19</v>
      </c>
      <c r="I294" s="238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160</v>
      </c>
      <c r="AU294" s="243" t="s">
        <v>84</v>
      </c>
      <c r="AV294" s="13" t="s">
        <v>82</v>
      </c>
      <c r="AW294" s="13" t="s">
        <v>37</v>
      </c>
      <c r="AX294" s="13" t="s">
        <v>75</v>
      </c>
      <c r="AY294" s="243" t="s">
        <v>147</v>
      </c>
    </row>
    <row r="295" s="13" customFormat="1">
      <c r="A295" s="13"/>
      <c r="B295" s="234"/>
      <c r="C295" s="235"/>
      <c r="D295" s="227" t="s">
        <v>160</v>
      </c>
      <c r="E295" s="236" t="s">
        <v>19</v>
      </c>
      <c r="F295" s="237" t="s">
        <v>292</v>
      </c>
      <c r="G295" s="235"/>
      <c r="H295" s="236" t="s">
        <v>19</v>
      </c>
      <c r="I295" s="238"/>
      <c r="J295" s="235"/>
      <c r="K295" s="235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160</v>
      </c>
      <c r="AU295" s="243" t="s">
        <v>84</v>
      </c>
      <c r="AV295" s="13" t="s">
        <v>82</v>
      </c>
      <c r="AW295" s="13" t="s">
        <v>37</v>
      </c>
      <c r="AX295" s="13" t="s">
        <v>75</v>
      </c>
      <c r="AY295" s="243" t="s">
        <v>147</v>
      </c>
    </row>
    <row r="296" s="14" customFormat="1">
      <c r="A296" s="14"/>
      <c r="B296" s="244"/>
      <c r="C296" s="245"/>
      <c r="D296" s="227" t="s">
        <v>160</v>
      </c>
      <c r="E296" s="246" t="s">
        <v>19</v>
      </c>
      <c r="F296" s="247" t="s">
        <v>293</v>
      </c>
      <c r="G296" s="245"/>
      <c r="H296" s="248">
        <v>211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160</v>
      </c>
      <c r="AU296" s="254" t="s">
        <v>84</v>
      </c>
      <c r="AV296" s="14" t="s">
        <v>84</v>
      </c>
      <c r="AW296" s="14" t="s">
        <v>37</v>
      </c>
      <c r="AX296" s="14" t="s">
        <v>75</v>
      </c>
      <c r="AY296" s="254" t="s">
        <v>147</v>
      </c>
    </row>
    <row r="297" s="13" customFormat="1">
      <c r="A297" s="13"/>
      <c r="B297" s="234"/>
      <c r="C297" s="235"/>
      <c r="D297" s="227" t="s">
        <v>160</v>
      </c>
      <c r="E297" s="236" t="s">
        <v>19</v>
      </c>
      <c r="F297" s="237" t="s">
        <v>300</v>
      </c>
      <c r="G297" s="235"/>
      <c r="H297" s="236" t="s">
        <v>19</v>
      </c>
      <c r="I297" s="238"/>
      <c r="J297" s="235"/>
      <c r="K297" s="235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160</v>
      </c>
      <c r="AU297" s="243" t="s">
        <v>84</v>
      </c>
      <c r="AV297" s="13" t="s">
        <v>82</v>
      </c>
      <c r="AW297" s="13" t="s">
        <v>37</v>
      </c>
      <c r="AX297" s="13" t="s">
        <v>75</v>
      </c>
      <c r="AY297" s="243" t="s">
        <v>147</v>
      </c>
    </row>
    <row r="298" s="14" customFormat="1">
      <c r="A298" s="14"/>
      <c r="B298" s="244"/>
      <c r="C298" s="245"/>
      <c r="D298" s="227" t="s">
        <v>160</v>
      </c>
      <c r="E298" s="246" t="s">
        <v>19</v>
      </c>
      <c r="F298" s="247" t="s">
        <v>301</v>
      </c>
      <c r="G298" s="245"/>
      <c r="H298" s="248">
        <v>15.5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160</v>
      </c>
      <c r="AU298" s="254" t="s">
        <v>84</v>
      </c>
      <c r="AV298" s="14" t="s">
        <v>84</v>
      </c>
      <c r="AW298" s="14" t="s">
        <v>37</v>
      </c>
      <c r="AX298" s="14" t="s">
        <v>75</v>
      </c>
      <c r="AY298" s="254" t="s">
        <v>147</v>
      </c>
    </row>
    <row r="299" s="15" customFormat="1">
      <c r="A299" s="15"/>
      <c r="B299" s="265"/>
      <c r="C299" s="266"/>
      <c r="D299" s="227" t="s">
        <v>160</v>
      </c>
      <c r="E299" s="267" t="s">
        <v>19</v>
      </c>
      <c r="F299" s="268" t="s">
        <v>260</v>
      </c>
      <c r="G299" s="266"/>
      <c r="H299" s="269">
        <v>226.5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5" t="s">
        <v>160</v>
      </c>
      <c r="AU299" s="275" t="s">
        <v>84</v>
      </c>
      <c r="AV299" s="15" t="s">
        <v>154</v>
      </c>
      <c r="AW299" s="15" t="s">
        <v>37</v>
      </c>
      <c r="AX299" s="15" t="s">
        <v>82</v>
      </c>
      <c r="AY299" s="275" t="s">
        <v>147</v>
      </c>
    </row>
    <row r="300" s="2" customFormat="1" ht="21.75" customHeight="1">
      <c r="A300" s="40"/>
      <c r="B300" s="41"/>
      <c r="C300" s="255" t="s">
        <v>377</v>
      </c>
      <c r="D300" s="255" t="s">
        <v>169</v>
      </c>
      <c r="E300" s="256" t="s">
        <v>378</v>
      </c>
      <c r="F300" s="257" t="s">
        <v>379</v>
      </c>
      <c r="G300" s="258" t="s">
        <v>176</v>
      </c>
      <c r="H300" s="259">
        <v>226.5</v>
      </c>
      <c r="I300" s="260"/>
      <c r="J300" s="261">
        <f>ROUND(I300*H300,2)</f>
        <v>0</v>
      </c>
      <c r="K300" s="257" t="s">
        <v>153</v>
      </c>
      <c r="L300" s="262"/>
      <c r="M300" s="263" t="s">
        <v>19</v>
      </c>
      <c r="N300" s="264" t="s">
        <v>46</v>
      </c>
      <c r="O300" s="86"/>
      <c r="P300" s="223">
        <f>O300*H300</f>
        <v>0</v>
      </c>
      <c r="Q300" s="223">
        <v>2.0000000000000002E-05</v>
      </c>
      <c r="R300" s="223">
        <f>Q300*H300</f>
        <v>0.0045300000000000002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186</v>
      </c>
      <c r="AT300" s="225" t="s">
        <v>169</v>
      </c>
      <c r="AU300" s="225" t="s">
        <v>84</v>
      </c>
      <c r="AY300" s="19" t="s">
        <v>147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82</v>
      </c>
      <c r="BK300" s="226">
        <f>ROUND(I300*H300,2)</f>
        <v>0</v>
      </c>
      <c r="BL300" s="19" t="s">
        <v>177</v>
      </c>
      <c r="BM300" s="225" t="s">
        <v>380</v>
      </c>
    </row>
    <row r="301" s="2" customFormat="1">
      <c r="A301" s="40"/>
      <c r="B301" s="41"/>
      <c r="C301" s="42"/>
      <c r="D301" s="227" t="s">
        <v>156</v>
      </c>
      <c r="E301" s="42"/>
      <c r="F301" s="228" t="s">
        <v>379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156</v>
      </c>
      <c r="AU301" s="19" t="s">
        <v>84</v>
      </c>
    </row>
    <row r="302" s="13" customFormat="1">
      <c r="A302" s="13"/>
      <c r="B302" s="234"/>
      <c r="C302" s="235"/>
      <c r="D302" s="227" t="s">
        <v>160</v>
      </c>
      <c r="E302" s="236" t="s">
        <v>19</v>
      </c>
      <c r="F302" s="237" t="s">
        <v>161</v>
      </c>
      <c r="G302" s="235"/>
      <c r="H302" s="236" t="s">
        <v>19</v>
      </c>
      <c r="I302" s="238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160</v>
      </c>
      <c r="AU302" s="243" t="s">
        <v>84</v>
      </c>
      <c r="AV302" s="13" t="s">
        <v>82</v>
      </c>
      <c r="AW302" s="13" t="s">
        <v>37</v>
      </c>
      <c r="AX302" s="13" t="s">
        <v>75</v>
      </c>
      <c r="AY302" s="243" t="s">
        <v>147</v>
      </c>
    </row>
    <row r="303" s="13" customFormat="1">
      <c r="A303" s="13"/>
      <c r="B303" s="234"/>
      <c r="C303" s="235"/>
      <c r="D303" s="227" t="s">
        <v>160</v>
      </c>
      <c r="E303" s="236" t="s">
        <v>19</v>
      </c>
      <c r="F303" s="237" t="s">
        <v>292</v>
      </c>
      <c r="G303" s="235"/>
      <c r="H303" s="236" t="s">
        <v>19</v>
      </c>
      <c r="I303" s="238"/>
      <c r="J303" s="235"/>
      <c r="K303" s="235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160</v>
      </c>
      <c r="AU303" s="243" t="s">
        <v>84</v>
      </c>
      <c r="AV303" s="13" t="s">
        <v>82</v>
      </c>
      <c r="AW303" s="13" t="s">
        <v>37</v>
      </c>
      <c r="AX303" s="13" t="s">
        <v>75</v>
      </c>
      <c r="AY303" s="243" t="s">
        <v>147</v>
      </c>
    </row>
    <row r="304" s="14" customFormat="1">
      <c r="A304" s="14"/>
      <c r="B304" s="244"/>
      <c r="C304" s="245"/>
      <c r="D304" s="227" t="s">
        <v>160</v>
      </c>
      <c r="E304" s="246" t="s">
        <v>19</v>
      </c>
      <c r="F304" s="247" t="s">
        <v>293</v>
      </c>
      <c r="G304" s="245"/>
      <c r="H304" s="248">
        <v>211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160</v>
      </c>
      <c r="AU304" s="254" t="s">
        <v>84</v>
      </c>
      <c r="AV304" s="14" t="s">
        <v>84</v>
      </c>
      <c r="AW304" s="14" t="s">
        <v>37</v>
      </c>
      <c r="AX304" s="14" t="s">
        <v>75</v>
      </c>
      <c r="AY304" s="254" t="s">
        <v>147</v>
      </c>
    </row>
    <row r="305" s="13" customFormat="1">
      <c r="A305" s="13"/>
      <c r="B305" s="234"/>
      <c r="C305" s="235"/>
      <c r="D305" s="227" t="s">
        <v>160</v>
      </c>
      <c r="E305" s="236" t="s">
        <v>19</v>
      </c>
      <c r="F305" s="237" t="s">
        <v>300</v>
      </c>
      <c r="G305" s="235"/>
      <c r="H305" s="236" t="s">
        <v>19</v>
      </c>
      <c r="I305" s="238"/>
      <c r="J305" s="235"/>
      <c r="K305" s="235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160</v>
      </c>
      <c r="AU305" s="243" t="s">
        <v>84</v>
      </c>
      <c r="AV305" s="13" t="s">
        <v>82</v>
      </c>
      <c r="AW305" s="13" t="s">
        <v>37</v>
      </c>
      <c r="AX305" s="13" t="s">
        <v>75</v>
      </c>
      <c r="AY305" s="243" t="s">
        <v>147</v>
      </c>
    </row>
    <row r="306" s="14" customFormat="1">
      <c r="A306" s="14"/>
      <c r="B306" s="244"/>
      <c r="C306" s="245"/>
      <c r="D306" s="227" t="s">
        <v>160</v>
      </c>
      <c r="E306" s="246" t="s">
        <v>19</v>
      </c>
      <c r="F306" s="247" t="s">
        <v>301</v>
      </c>
      <c r="G306" s="245"/>
      <c r="H306" s="248">
        <v>15.5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160</v>
      </c>
      <c r="AU306" s="254" t="s">
        <v>84</v>
      </c>
      <c r="AV306" s="14" t="s">
        <v>84</v>
      </c>
      <c r="AW306" s="14" t="s">
        <v>37</v>
      </c>
      <c r="AX306" s="14" t="s">
        <v>75</v>
      </c>
      <c r="AY306" s="254" t="s">
        <v>147</v>
      </c>
    </row>
    <row r="307" s="15" customFormat="1">
      <c r="A307" s="15"/>
      <c r="B307" s="265"/>
      <c r="C307" s="266"/>
      <c r="D307" s="227" t="s">
        <v>160</v>
      </c>
      <c r="E307" s="267" t="s">
        <v>19</v>
      </c>
      <c r="F307" s="268" t="s">
        <v>260</v>
      </c>
      <c r="G307" s="266"/>
      <c r="H307" s="269">
        <v>226.5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5" t="s">
        <v>160</v>
      </c>
      <c r="AU307" s="275" t="s">
        <v>84</v>
      </c>
      <c r="AV307" s="15" t="s">
        <v>154</v>
      </c>
      <c r="AW307" s="15" t="s">
        <v>37</v>
      </c>
      <c r="AX307" s="15" t="s">
        <v>82</v>
      </c>
      <c r="AY307" s="275" t="s">
        <v>147</v>
      </c>
    </row>
    <row r="308" s="2" customFormat="1" ht="33" customHeight="1">
      <c r="A308" s="40"/>
      <c r="B308" s="41"/>
      <c r="C308" s="214" t="s">
        <v>381</v>
      </c>
      <c r="D308" s="214" t="s">
        <v>149</v>
      </c>
      <c r="E308" s="215" t="s">
        <v>382</v>
      </c>
      <c r="F308" s="216" t="s">
        <v>383</v>
      </c>
      <c r="G308" s="217" t="s">
        <v>176</v>
      </c>
      <c r="H308" s="218">
        <v>566.25</v>
      </c>
      <c r="I308" s="219"/>
      <c r="J308" s="220">
        <f>ROUND(I308*H308,2)</f>
        <v>0</v>
      </c>
      <c r="K308" s="216" t="s">
        <v>153</v>
      </c>
      <c r="L308" s="46"/>
      <c r="M308" s="221" t="s">
        <v>19</v>
      </c>
      <c r="N308" s="222" t="s">
        <v>46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177</v>
      </c>
      <c r="AT308" s="225" t="s">
        <v>149</v>
      </c>
      <c r="AU308" s="225" t="s">
        <v>84</v>
      </c>
      <c r="AY308" s="19" t="s">
        <v>147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82</v>
      </c>
      <c r="BK308" s="226">
        <f>ROUND(I308*H308,2)</f>
        <v>0</v>
      </c>
      <c r="BL308" s="19" t="s">
        <v>177</v>
      </c>
      <c r="BM308" s="225" t="s">
        <v>384</v>
      </c>
    </row>
    <row r="309" s="2" customFormat="1">
      <c r="A309" s="40"/>
      <c r="B309" s="41"/>
      <c r="C309" s="42"/>
      <c r="D309" s="227" t="s">
        <v>156</v>
      </c>
      <c r="E309" s="42"/>
      <c r="F309" s="228" t="s">
        <v>385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156</v>
      </c>
      <c r="AU309" s="19" t="s">
        <v>84</v>
      </c>
    </row>
    <row r="310" s="2" customFormat="1">
      <c r="A310" s="40"/>
      <c r="B310" s="41"/>
      <c r="C310" s="42"/>
      <c r="D310" s="232" t="s">
        <v>158</v>
      </c>
      <c r="E310" s="42"/>
      <c r="F310" s="233" t="s">
        <v>386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158</v>
      </c>
      <c r="AU310" s="19" t="s">
        <v>84</v>
      </c>
    </row>
    <row r="311" s="13" customFormat="1">
      <c r="A311" s="13"/>
      <c r="B311" s="234"/>
      <c r="C311" s="235"/>
      <c r="D311" s="227" t="s">
        <v>160</v>
      </c>
      <c r="E311" s="236" t="s">
        <v>19</v>
      </c>
      <c r="F311" s="237" t="s">
        <v>161</v>
      </c>
      <c r="G311" s="235"/>
      <c r="H311" s="236" t="s">
        <v>19</v>
      </c>
      <c r="I311" s="238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160</v>
      </c>
      <c r="AU311" s="243" t="s">
        <v>84</v>
      </c>
      <c r="AV311" s="13" t="s">
        <v>82</v>
      </c>
      <c r="AW311" s="13" t="s">
        <v>37</v>
      </c>
      <c r="AX311" s="13" t="s">
        <v>75</v>
      </c>
      <c r="AY311" s="243" t="s">
        <v>147</v>
      </c>
    </row>
    <row r="312" s="13" customFormat="1">
      <c r="A312" s="13"/>
      <c r="B312" s="234"/>
      <c r="C312" s="235"/>
      <c r="D312" s="227" t="s">
        <v>160</v>
      </c>
      <c r="E312" s="236" t="s">
        <v>19</v>
      </c>
      <c r="F312" s="237" t="s">
        <v>387</v>
      </c>
      <c r="G312" s="235"/>
      <c r="H312" s="236" t="s">
        <v>19</v>
      </c>
      <c r="I312" s="238"/>
      <c r="J312" s="235"/>
      <c r="K312" s="235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160</v>
      </c>
      <c r="AU312" s="243" t="s">
        <v>84</v>
      </c>
      <c r="AV312" s="13" t="s">
        <v>82</v>
      </c>
      <c r="AW312" s="13" t="s">
        <v>37</v>
      </c>
      <c r="AX312" s="13" t="s">
        <v>75</v>
      </c>
      <c r="AY312" s="243" t="s">
        <v>147</v>
      </c>
    </row>
    <row r="313" s="13" customFormat="1">
      <c r="A313" s="13"/>
      <c r="B313" s="234"/>
      <c r="C313" s="235"/>
      <c r="D313" s="227" t="s">
        <v>160</v>
      </c>
      <c r="E313" s="236" t="s">
        <v>19</v>
      </c>
      <c r="F313" s="237" t="s">
        <v>388</v>
      </c>
      <c r="G313" s="235"/>
      <c r="H313" s="236" t="s">
        <v>19</v>
      </c>
      <c r="I313" s="238"/>
      <c r="J313" s="235"/>
      <c r="K313" s="235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160</v>
      </c>
      <c r="AU313" s="243" t="s">
        <v>84</v>
      </c>
      <c r="AV313" s="13" t="s">
        <v>82</v>
      </c>
      <c r="AW313" s="13" t="s">
        <v>37</v>
      </c>
      <c r="AX313" s="13" t="s">
        <v>75</v>
      </c>
      <c r="AY313" s="243" t="s">
        <v>147</v>
      </c>
    </row>
    <row r="314" s="14" customFormat="1">
      <c r="A314" s="14"/>
      <c r="B314" s="244"/>
      <c r="C314" s="245"/>
      <c r="D314" s="227" t="s">
        <v>160</v>
      </c>
      <c r="E314" s="246" t="s">
        <v>19</v>
      </c>
      <c r="F314" s="247" t="s">
        <v>389</v>
      </c>
      <c r="G314" s="245"/>
      <c r="H314" s="248">
        <v>566.25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160</v>
      </c>
      <c r="AU314" s="254" t="s">
        <v>84</v>
      </c>
      <c r="AV314" s="14" t="s">
        <v>84</v>
      </c>
      <c r="AW314" s="14" t="s">
        <v>37</v>
      </c>
      <c r="AX314" s="14" t="s">
        <v>75</v>
      </c>
      <c r="AY314" s="254" t="s">
        <v>147</v>
      </c>
    </row>
    <row r="315" s="15" customFormat="1">
      <c r="A315" s="15"/>
      <c r="B315" s="265"/>
      <c r="C315" s="266"/>
      <c r="D315" s="227" t="s">
        <v>160</v>
      </c>
      <c r="E315" s="267" t="s">
        <v>19</v>
      </c>
      <c r="F315" s="268" t="s">
        <v>260</v>
      </c>
      <c r="G315" s="266"/>
      <c r="H315" s="269">
        <v>566.25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5" t="s">
        <v>160</v>
      </c>
      <c r="AU315" s="275" t="s">
        <v>84</v>
      </c>
      <c r="AV315" s="15" t="s">
        <v>154</v>
      </c>
      <c r="AW315" s="15" t="s">
        <v>37</v>
      </c>
      <c r="AX315" s="15" t="s">
        <v>82</v>
      </c>
      <c r="AY315" s="275" t="s">
        <v>147</v>
      </c>
    </row>
    <row r="316" s="2" customFormat="1" ht="24.15" customHeight="1">
      <c r="A316" s="40"/>
      <c r="B316" s="41"/>
      <c r="C316" s="255" t="s">
        <v>390</v>
      </c>
      <c r="D316" s="255" t="s">
        <v>169</v>
      </c>
      <c r="E316" s="256" t="s">
        <v>391</v>
      </c>
      <c r="F316" s="257" t="s">
        <v>392</v>
      </c>
      <c r="G316" s="258" t="s">
        <v>176</v>
      </c>
      <c r="H316" s="259">
        <v>566.25</v>
      </c>
      <c r="I316" s="260"/>
      <c r="J316" s="261">
        <f>ROUND(I316*H316,2)</f>
        <v>0</v>
      </c>
      <c r="K316" s="257" t="s">
        <v>153</v>
      </c>
      <c r="L316" s="262"/>
      <c r="M316" s="263" t="s">
        <v>19</v>
      </c>
      <c r="N316" s="264" t="s">
        <v>46</v>
      </c>
      <c r="O316" s="86"/>
      <c r="P316" s="223">
        <f>O316*H316</f>
        <v>0</v>
      </c>
      <c r="Q316" s="223">
        <v>0.00036000000000000002</v>
      </c>
      <c r="R316" s="223">
        <f>Q316*H316</f>
        <v>0.20385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186</v>
      </c>
      <c r="AT316" s="225" t="s">
        <v>169</v>
      </c>
      <c r="AU316" s="225" t="s">
        <v>84</v>
      </c>
      <c r="AY316" s="19" t="s">
        <v>147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82</v>
      </c>
      <c r="BK316" s="226">
        <f>ROUND(I316*H316,2)</f>
        <v>0</v>
      </c>
      <c r="BL316" s="19" t="s">
        <v>177</v>
      </c>
      <c r="BM316" s="225" t="s">
        <v>393</v>
      </c>
    </row>
    <row r="317" s="2" customFormat="1">
      <c r="A317" s="40"/>
      <c r="B317" s="41"/>
      <c r="C317" s="42"/>
      <c r="D317" s="227" t="s">
        <v>156</v>
      </c>
      <c r="E317" s="42"/>
      <c r="F317" s="228" t="s">
        <v>392</v>
      </c>
      <c r="G317" s="42"/>
      <c r="H317" s="42"/>
      <c r="I317" s="229"/>
      <c r="J317" s="42"/>
      <c r="K317" s="42"/>
      <c r="L317" s="46"/>
      <c r="M317" s="230"/>
      <c r="N317" s="231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156</v>
      </c>
      <c r="AU317" s="19" t="s">
        <v>84</v>
      </c>
    </row>
    <row r="318" s="13" customFormat="1">
      <c r="A318" s="13"/>
      <c r="B318" s="234"/>
      <c r="C318" s="235"/>
      <c r="D318" s="227" t="s">
        <v>160</v>
      </c>
      <c r="E318" s="236" t="s">
        <v>19</v>
      </c>
      <c r="F318" s="237" t="s">
        <v>161</v>
      </c>
      <c r="G318" s="235"/>
      <c r="H318" s="236" t="s">
        <v>19</v>
      </c>
      <c r="I318" s="238"/>
      <c r="J318" s="235"/>
      <c r="K318" s="235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160</v>
      </c>
      <c r="AU318" s="243" t="s">
        <v>84</v>
      </c>
      <c r="AV318" s="13" t="s">
        <v>82</v>
      </c>
      <c r="AW318" s="13" t="s">
        <v>37</v>
      </c>
      <c r="AX318" s="13" t="s">
        <v>75</v>
      </c>
      <c r="AY318" s="243" t="s">
        <v>147</v>
      </c>
    </row>
    <row r="319" s="13" customFormat="1">
      <c r="A319" s="13"/>
      <c r="B319" s="234"/>
      <c r="C319" s="235"/>
      <c r="D319" s="227" t="s">
        <v>160</v>
      </c>
      <c r="E319" s="236" t="s">
        <v>19</v>
      </c>
      <c r="F319" s="237" t="s">
        <v>394</v>
      </c>
      <c r="G319" s="235"/>
      <c r="H319" s="236" t="s">
        <v>19</v>
      </c>
      <c r="I319" s="238"/>
      <c r="J319" s="235"/>
      <c r="K319" s="235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160</v>
      </c>
      <c r="AU319" s="243" t="s">
        <v>84</v>
      </c>
      <c r="AV319" s="13" t="s">
        <v>82</v>
      </c>
      <c r="AW319" s="13" t="s">
        <v>37</v>
      </c>
      <c r="AX319" s="13" t="s">
        <v>75</v>
      </c>
      <c r="AY319" s="243" t="s">
        <v>147</v>
      </c>
    </row>
    <row r="320" s="13" customFormat="1">
      <c r="A320" s="13"/>
      <c r="B320" s="234"/>
      <c r="C320" s="235"/>
      <c r="D320" s="227" t="s">
        <v>160</v>
      </c>
      <c r="E320" s="236" t="s">
        <v>19</v>
      </c>
      <c r="F320" s="237" t="s">
        <v>203</v>
      </c>
      <c r="G320" s="235"/>
      <c r="H320" s="236" t="s">
        <v>19</v>
      </c>
      <c r="I320" s="238"/>
      <c r="J320" s="235"/>
      <c r="K320" s="235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160</v>
      </c>
      <c r="AU320" s="243" t="s">
        <v>84</v>
      </c>
      <c r="AV320" s="13" t="s">
        <v>82</v>
      </c>
      <c r="AW320" s="13" t="s">
        <v>37</v>
      </c>
      <c r="AX320" s="13" t="s">
        <v>75</v>
      </c>
      <c r="AY320" s="243" t="s">
        <v>147</v>
      </c>
    </row>
    <row r="321" s="14" customFormat="1">
      <c r="A321" s="14"/>
      <c r="B321" s="244"/>
      <c r="C321" s="245"/>
      <c r="D321" s="227" t="s">
        <v>160</v>
      </c>
      <c r="E321" s="246" t="s">
        <v>19</v>
      </c>
      <c r="F321" s="247" t="s">
        <v>389</v>
      </c>
      <c r="G321" s="245"/>
      <c r="H321" s="248">
        <v>566.25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160</v>
      </c>
      <c r="AU321" s="254" t="s">
        <v>84</v>
      </c>
      <c r="AV321" s="14" t="s">
        <v>84</v>
      </c>
      <c r="AW321" s="14" t="s">
        <v>37</v>
      </c>
      <c r="AX321" s="14" t="s">
        <v>82</v>
      </c>
      <c r="AY321" s="254" t="s">
        <v>147</v>
      </c>
    </row>
    <row r="322" s="2" customFormat="1" ht="24.15" customHeight="1">
      <c r="A322" s="40"/>
      <c r="B322" s="41"/>
      <c r="C322" s="214" t="s">
        <v>395</v>
      </c>
      <c r="D322" s="214" t="s">
        <v>149</v>
      </c>
      <c r="E322" s="215" t="s">
        <v>396</v>
      </c>
      <c r="F322" s="216" t="s">
        <v>397</v>
      </c>
      <c r="G322" s="217" t="s">
        <v>176</v>
      </c>
      <c r="H322" s="218">
        <v>566.25</v>
      </c>
      <c r="I322" s="219"/>
      <c r="J322" s="220">
        <f>ROUND(I322*H322,2)</f>
        <v>0</v>
      </c>
      <c r="K322" s="216" t="s">
        <v>153</v>
      </c>
      <c r="L322" s="46"/>
      <c r="M322" s="221" t="s">
        <v>19</v>
      </c>
      <c r="N322" s="222" t="s">
        <v>46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177</v>
      </c>
      <c r="AT322" s="225" t="s">
        <v>149</v>
      </c>
      <c r="AU322" s="225" t="s">
        <v>84</v>
      </c>
      <c r="AY322" s="19" t="s">
        <v>147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82</v>
      </c>
      <c r="BK322" s="226">
        <f>ROUND(I322*H322,2)</f>
        <v>0</v>
      </c>
      <c r="BL322" s="19" t="s">
        <v>177</v>
      </c>
      <c r="BM322" s="225" t="s">
        <v>398</v>
      </c>
    </row>
    <row r="323" s="2" customFormat="1">
      <c r="A323" s="40"/>
      <c r="B323" s="41"/>
      <c r="C323" s="42"/>
      <c r="D323" s="227" t="s">
        <v>156</v>
      </c>
      <c r="E323" s="42"/>
      <c r="F323" s="228" t="s">
        <v>397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156</v>
      </c>
      <c r="AU323" s="19" t="s">
        <v>84</v>
      </c>
    </row>
    <row r="324" s="2" customFormat="1">
      <c r="A324" s="40"/>
      <c r="B324" s="41"/>
      <c r="C324" s="42"/>
      <c r="D324" s="232" t="s">
        <v>158</v>
      </c>
      <c r="E324" s="42"/>
      <c r="F324" s="233" t="s">
        <v>399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158</v>
      </c>
      <c r="AU324" s="19" t="s">
        <v>84</v>
      </c>
    </row>
    <row r="325" s="13" customFormat="1">
      <c r="A325" s="13"/>
      <c r="B325" s="234"/>
      <c r="C325" s="235"/>
      <c r="D325" s="227" t="s">
        <v>160</v>
      </c>
      <c r="E325" s="236" t="s">
        <v>19</v>
      </c>
      <c r="F325" s="237" t="s">
        <v>161</v>
      </c>
      <c r="G325" s="235"/>
      <c r="H325" s="236" t="s">
        <v>19</v>
      </c>
      <c r="I325" s="238"/>
      <c r="J325" s="235"/>
      <c r="K325" s="235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160</v>
      </c>
      <c r="AU325" s="243" t="s">
        <v>84</v>
      </c>
      <c r="AV325" s="13" t="s">
        <v>82</v>
      </c>
      <c r="AW325" s="13" t="s">
        <v>37</v>
      </c>
      <c r="AX325" s="13" t="s">
        <v>75</v>
      </c>
      <c r="AY325" s="243" t="s">
        <v>147</v>
      </c>
    </row>
    <row r="326" s="14" customFormat="1">
      <c r="A326" s="14"/>
      <c r="B326" s="244"/>
      <c r="C326" s="245"/>
      <c r="D326" s="227" t="s">
        <v>160</v>
      </c>
      <c r="E326" s="246" t="s">
        <v>19</v>
      </c>
      <c r="F326" s="247" t="s">
        <v>389</v>
      </c>
      <c r="G326" s="245"/>
      <c r="H326" s="248">
        <v>566.25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160</v>
      </c>
      <c r="AU326" s="254" t="s">
        <v>84</v>
      </c>
      <c r="AV326" s="14" t="s">
        <v>84</v>
      </c>
      <c r="AW326" s="14" t="s">
        <v>37</v>
      </c>
      <c r="AX326" s="14" t="s">
        <v>75</v>
      </c>
      <c r="AY326" s="254" t="s">
        <v>147</v>
      </c>
    </row>
    <row r="327" s="15" customFormat="1">
      <c r="A327" s="15"/>
      <c r="B327" s="265"/>
      <c r="C327" s="266"/>
      <c r="D327" s="227" t="s">
        <v>160</v>
      </c>
      <c r="E327" s="267" t="s">
        <v>19</v>
      </c>
      <c r="F327" s="268" t="s">
        <v>260</v>
      </c>
      <c r="G327" s="266"/>
      <c r="H327" s="269">
        <v>566.25</v>
      </c>
      <c r="I327" s="270"/>
      <c r="J327" s="266"/>
      <c r="K327" s="266"/>
      <c r="L327" s="271"/>
      <c r="M327" s="272"/>
      <c r="N327" s="273"/>
      <c r="O327" s="273"/>
      <c r="P327" s="273"/>
      <c r="Q327" s="273"/>
      <c r="R327" s="273"/>
      <c r="S327" s="273"/>
      <c r="T327" s="27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5" t="s">
        <v>160</v>
      </c>
      <c r="AU327" s="275" t="s">
        <v>84</v>
      </c>
      <c r="AV327" s="15" t="s">
        <v>154</v>
      </c>
      <c r="AW327" s="15" t="s">
        <v>37</v>
      </c>
      <c r="AX327" s="15" t="s">
        <v>82</v>
      </c>
      <c r="AY327" s="275" t="s">
        <v>147</v>
      </c>
    </row>
    <row r="328" s="2" customFormat="1" ht="16.5" customHeight="1">
      <c r="A328" s="40"/>
      <c r="B328" s="41"/>
      <c r="C328" s="255" t="s">
        <v>400</v>
      </c>
      <c r="D328" s="255" t="s">
        <v>169</v>
      </c>
      <c r="E328" s="256" t="s">
        <v>401</v>
      </c>
      <c r="F328" s="257" t="s">
        <v>402</v>
      </c>
      <c r="G328" s="258" t="s">
        <v>176</v>
      </c>
      <c r="H328" s="259">
        <v>594.56299999999999</v>
      </c>
      <c r="I328" s="260"/>
      <c r="J328" s="261">
        <f>ROUND(I328*H328,2)</f>
        <v>0</v>
      </c>
      <c r="K328" s="257" t="s">
        <v>19</v>
      </c>
      <c r="L328" s="262"/>
      <c r="M328" s="263" t="s">
        <v>19</v>
      </c>
      <c r="N328" s="264" t="s">
        <v>46</v>
      </c>
      <c r="O328" s="86"/>
      <c r="P328" s="223">
        <f>O328*H328</f>
        <v>0</v>
      </c>
      <c r="Q328" s="223">
        <v>1.0000000000000001E-05</v>
      </c>
      <c r="R328" s="223">
        <f>Q328*H328</f>
        <v>0.0059456300000000004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186</v>
      </c>
      <c r="AT328" s="225" t="s">
        <v>169</v>
      </c>
      <c r="AU328" s="225" t="s">
        <v>84</v>
      </c>
      <c r="AY328" s="19" t="s">
        <v>147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82</v>
      </c>
      <c r="BK328" s="226">
        <f>ROUND(I328*H328,2)</f>
        <v>0</v>
      </c>
      <c r="BL328" s="19" t="s">
        <v>177</v>
      </c>
      <c r="BM328" s="225" t="s">
        <v>403</v>
      </c>
    </row>
    <row r="329" s="2" customFormat="1">
      <c r="A329" s="40"/>
      <c r="B329" s="41"/>
      <c r="C329" s="42"/>
      <c r="D329" s="227" t="s">
        <v>156</v>
      </c>
      <c r="E329" s="42"/>
      <c r="F329" s="228" t="s">
        <v>402</v>
      </c>
      <c r="G329" s="42"/>
      <c r="H329" s="42"/>
      <c r="I329" s="229"/>
      <c r="J329" s="42"/>
      <c r="K329" s="42"/>
      <c r="L329" s="46"/>
      <c r="M329" s="230"/>
      <c r="N329" s="231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156</v>
      </c>
      <c r="AU329" s="19" t="s">
        <v>84</v>
      </c>
    </row>
    <row r="330" s="13" customFormat="1">
      <c r="A330" s="13"/>
      <c r="B330" s="234"/>
      <c r="C330" s="235"/>
      <c r="D330" s="227" t="s">
        <v>160</v>
      </c>
      <c r="E330" s="236" t="s">
        <v>19</v>
      </c>
      <c r="F330" s="237" t="s">
        <v>161</v>
      </c>
      <c r="G330" s="235"/>
      <c r="H330" s="236" t="s">
        <v>19</v>
      </c>
      <c r="I330" s="238"/>
      <c r="J330" s="235"/>
      <c r="K330" s="235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160</v>
      </c>
      <c r="AU330" s="243" t="s">
        <v>84</v>
      </c>
      <c r="AV330" s="13" t="s">
        <v>82</v>
      </c>
      <c r="AW330" s="13" t="s">
        <v>37</v>
      </c>
      <c r="AX330" s="13" t="s">
        <v>75</v>
      </c>
      <c r="AY330" s="243" t="s">
        <v>147</v>
      </c>
    </row>
    <row r="331" s="14" customFormat="1">
      <c r="A331" s="14"/>
      <c r="B331" s="244"/>
      <c r="C331" s="245"/>
      <c r="D331" s="227" t="s">
        <v>160</v>
      </c>
      <c r="E331" s="246" t="s">
        <v>19</v>
      </c>
      <c r="F331" s="247" t="s">
        <v>404</v>
      </c>
      <c r="G331" s="245"/>
      <c r="H331" s="248">
        <v>594.56299999999999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160</v>
      </c>
      <c r="AU331" s="254" t="s">
        <v>84</v>
      </c>
      <c r="AV331" s="14" t="s">
        <v>84</v>
      </c>
      <c r="AW331" s="14" t="s">
        <v>37</v>
      </c>
      <c r="AX331" s="14" t="s">
        <v>75</v>
      </c>
      <c r="AY331" s="254" t="s">
        <v>147</v>
      </c>
    </row>
    <row r="332" s="15" customFormat="1">
      <c r="A332" s="15"/>
      <c r="B332" s="265"/>
      <c r="C332" s="266"/>
      <c r="D332" s="227" t="s">
        <v>160</v>
      </c>
      <c r="E332" s="267" t="s">
        <v>19</v>
      </c>
      <c r="F332" s="268" t="s">
        <v>260</v>
      </c>
      <c r="G332" s="266"/>
      <c r="H332" s="269">
        <v>594.56299999999999</v>
      </c>
      <c r="I332" s="270"/>
      <c r="J332" s="266"/>
      <c r="K332" s="266"/>
      <c r="L332" s="271"/>
      <c r="M332" s="272"/>
      <c r="N332" s="273"/>
      <c r="O332" s="273"/>
      <c r="P332" s="273"/>
      <c r="Q332" s="273"/>
      <c r="R332" s="273"/>
      <c r="S332" s="273"/>
      <c r="T332" s="27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5" t="s">
        <v>160</v>
      </c>
      <c r="AU332" s="275" t="s">
        <v>84</v>
      </c>
      <c r="AV332" s="15" t="s">
        <v>154</v>
      </c>
      <c r="AW332" s="15" t="s">
        <v>37</v>
      </c>
      <c r="AX332" s="15" t="s">
        <v>82</v>
      </c>
      <c r="AY332" s="275" t="s">
        <v>147</v>
      </c>
    </row>
    <row r="333" s="2" customFormat="1" ht="33" customHeight="1">
      <c r="A333" s="40"/>
      <c r="B333" s="41"/>
      <c r="C333" s="214" t="s">
        <v>405</v>
      </c>
      <c r="D333" s="214" t="s">
        <v>149</v>
      </c>
      <c r="E333" s="215" t="s">
        <v>406</v>
      </c>
      <c r="F333" s="216" t="s">
        <v>407</v>
      </c>
      <c r="G333" s="217" t="s">
        <v>264</v>
      </c>
      <c r="H333" s="218">
        <v>5</v>
      </c>
      <c r="I333" s="219"/>
      <c r="J333" s="220">
        <f>ROUND(I333*H333,2)</f>
        <v>0</v>
      </c>
      <c r="K333" s="216" t="s">
        <v>19</v>
      </c>
      <c r="L333" s="46"/>
      <c r="M333" s="221" t="s">
        <v>19</v>
      </c>
      <c r="N333" s="222" t="s">
        <v>46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177</v>
      </c>
      <c r="AT333" s="225" t="s">
        <v>149</v>
      </c>
      <c r="AU333" s="225" t="s">
        <v>84</v>
      </c>
      <c r="AY333" s="19" t="s">
        <v>147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82</v>
      </c>
      <c r="BK333" s="226">
        <f>ROUND(I333*H333,2)</f>
        <v>0</v>
      </c>
      <c r="BL333" s="19" t="s">
        <v>177</v>
      </c>
      <c r="BM333" s="225" t="s">
        <v>408</v>
      </c>
    </row>
    <row r="334" s="2" customFormat="1">
      <c r="A334" s="40"/>
      <c r="B334" s="41"/>
      <c r="C334" s="42"/>
      <c r="D334" s="227" t="s">
        <v>156</v>
      </c>
      <c r="E334" s="42"/>
      <c r="F334" s="228" t="s">
        <v>407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156</v>
      </c>
      <c r="AU334" s="19" t="s">
        <v>84</v>
      </c>
    </row>
    <row r="335" s="13" customFormat="1">
      <c r="A335" s="13"/>
      <c r="B335" s="234"/>
      <c r="C335" s="235"/>
      <c r="D335" s="227" t="s">
        <v>160</v>
      </c>
      <c r="E335" s="236" t="s">
        <v>19</v>
      </c>
      <c r="F335" s="237" t="s">
        <v>161</v>
      </c>
      <c r="G335" s="235"/>
      <c r="H335" s="236" t="s">
        <v>19</v>
      </c>
      <c r="I335" s="238"/>
      <c r="J335" s="235"/>
      <c r="K335" s="235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160</v>
      </c>
      <c r="AU335" s="243" t="s">
        <v>84</v>
      </c>
      <c r="AV335" s="13" t="s">
        <v>82</v>
      </c>
      <c r="AW335" s="13" t="s">
        <v>37</v>
      </c>
      <c r="AX335" s="13" t="s">
        <v>75</v>
      </c>
      <c r="AY335" s="243" t="s">
        <v>147</v>
      </c>
    </row>
    <row r="336" s="14" customFormat="1">
      <c r="A336" s="14"/>
      <c r="B336" s="244"/>
      <c r="C336" s="245"/>
      <c r="D336" s="227" t="s">
        <v>160</v>
      </c>
      <c r="E336" s="246" t="s">
        <v>19</v>
      </c>
      <c r="F336" s="247" t="s">
        <v>191</v>
      </c>
      <c r="G336" s="245"/>
      <c r="H336" s="248">
        <v>5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160</v>
      </c>
      <c r="AU336" s="254" t="s">
        <v>84</v>
      </c>
      <c r="AV336" s="14" t="s">
        <v>84</v>
      </c>
      <c r="AW336" s="14" t="s">
        <v>37</v>
      </c>
      <c r="AX336" s="14" t="s">
        <v>75</v>
      </c>
      <c r="AY336" s="254" t="s">
        <v>147</v>
      </c>
    </row>
    <row r="337" s="15" customFormat="1">
      <c r="A337" s="15"/>
      <c r="B337" s="265"/>
      <c r="C337" s="266"/>
      <c r="D337" s="227" t="s">
        <v>160</v>
      </c>
      <c r="E337" s="267" t="s">
        <v>19</v>
      </c>
      <c r="F337" s="268" t="s">
        <v>260</v>
      </c>
      <c r="G337" s="266"/>
      <c r="H337" s="269">
        <v>5</v>
      </c>
      <c r="I337" s="270"/>
      <c r="J337" s="266"/>
      <c r="K337" s="266"/>
      <c r="L337" s="271"/>
      <c r="M337" s="272"/>
      <c r="N337" s="273"/>
      <c r="O337" s="273"/>
      <c r="P337" s="273"/>
      <c r="Q337" s="273"/>
      <c r="R337" s="273"/>
      <c r="S337" s="273"/>
      <c r="T337" s="274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5" t="s">
        <v>160</v>
      </c>
      <c r="AU337" s="275" t="s">
        <v>84</v>
      </c>
      <c r="AV337" s="15" t="s">
        <v>154</v>
      </c>
      <c r="AW337" s="15" t="s">
        <v>37</v>
      </c>
      <c r="AX337" s="15" t="s">
        <v>82</v>
      </c>
      <c r="AY337" s="275" t="s">
        <v>147</v>
      </c>
    </row>
    <row r="338" s="2" customFormat="1" ht="24.15" customHeight="1">
      <c r="A338" s="40"/>
      <c r="B338" s="41"/>
      <c r="C338" s="214" t="s">
        <v>409</v>
      </c>
      <c r="D338" s="214" t="s">
        <v>149</v>
      </c>
      <c r="E338" s="215" t="s">
        <v>410</v>
      </c>
      <c r="F338" s="216" t="s">
        <v>411</v>
      </c>
      <c r="G338" s="217" t="s">
        <v>264</v>
      </c>
      <c r="H338" s="218">
        <v>10</v>
      </c>
      <c r="I338" s="219"/>
      <c r="J338" s="220">
        <f>ROUND(I338*H338,2)</f>
        <v>0</v>
      </c>
      <c r="K338" s="216" t="s">
        <v>153</v>
      </c>
      <c r="L338" s="46"/>
      <c r="M338" s="221" t="s">
        <v>19</v>
      </c>
      <c r="N338" s="222" t="s">
        <v>46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177</v>
      </c>
      <c r="AT338" s="225" t="s">
        <v>149</v>
      </c>
      <c r="AU338" s="225" t="s">
        <v>84</v>
      </c>
      <c r="AY338" s="19" t="s">
        <v>147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82</v>
      </c>
      <c r="BK338" s="226">
        <f>ROUND(I338*H338,2)</f>
        <v>0</v>
      </c>
      <c r="BL338" s="19" t="s">
        <v>177</v>
      </c>
      <c r="BM338" s="225" t="s">
        <v>412</v>
      </c>
    </row>
    <row r="339" s="2" customFormat="1">
      <c r="A339" s="40"/>
      <c r="B339" s="41"/>
      <c r="C339" s="42"/>
      <c r="D339" s="227" t="s">
        <v>156</v>
      </c>
      <c r="E339" s="42"/>
      <c r="F339" s="228" t="s">
        <v>411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156</v>
      </c>
      <c r="AU339" s="19" t="s">
        <v>84</v>
      </c>
    </row>
    <row r="340" s="2" customFormat="1">
      <c r="A340" s="40"/>
      <c r="B340" s="41"/>
      <c r="C340" s="42"/>
      <c r="D340" s="232" t="s">
        <v>158</v>
      </c>
      <c r="E340" s="42"/>
      <c r="F340" s="233" t="s">
        <v>413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158</v>
      </c>
      <c r="AU340" s="19" t="s">
        <v>84</v>
      </c>
    </row>
    <row r="341" s="13" customFormat="1">
      <c r="A341" s="13"/>
      <c r="B341" s="234"/>
      <c r="C341" s="235"/>
      <c r="D341" s="227" t="s">
        <v>160</v>
      </c>
      <c r="E341" s="236" t="s">
        <v>19</v>
      </c>
      <c r="F341" s="237" t="s">
        <v>161</v>
      </c>
      <c r="G341" s="235"/>
      <c r="H341" s="236" t="s">
        <v>19</v>
      </c>
      <c r="I341" s="238"/>
      <c r="J341" s="235"/>
      <c r="K341" s="235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160</v>
      </c>
      <c r="AU341" s="243" t="s">
        <v>84</v>
      </c>
      <c r="AV341" s="13" t="s">
        <v>82</v>
      </c>
      <c r="AW341" s="13" t="s">
        <v>37</v>
      </c>
      <c r="AX341" s="13" t="s">
        <v>75</v>
      </c>
      <c r="AY341" s="243" t="s">
        <v>147</v>
      </c>
    </row>
    <row r="342" s="14" customFormat="1">
      <c r="A342" s="14"/>
      <c r="B342" s="244"/>
      <c r="C342" s="245"/>
      <c r="D342" s="227" t="s">
        <v>160</v>
      </c>
      <c r="E342" s="246" t="s">
        <v>19</v>
      </c>
      <c r="F342" s="247" t="s">
        <v>226</v>
      </c>
      <c r="G342" s="245"/>
      <c r="H342" s="248">
        <v>10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160</v>
      </c>
      <c r="AU342" s="254" t="s">
        <v>84</v>
      </c>
      <c r="AV342" s="14" t="s">
        <v>84</v>
      </c>
      <c r="AW342" s="14" t="s">
        <v>37</v>
      </c>
      <c r="AX342" s="14" t="s">
        <v>75</v>
      </c>
      <c r="AY342" s="254" t="s">
        <v>147</v>
      </c>
    </row>
    <row r="343" s="15" customFormat="1">
      <c r="A343" s="15"/>
      <c r="B343" s="265"/>
      <c r="C343" s="266"/>
      <c r="D343" s="227" t="s">
        <v>160</v>
      </c>
      <c r="E343" s="267" t="s">
        <v>19</v>
      </c>
      <c r="F343" s="268" t="s">
        <v>260</v>
      </c>
      <c r="G343" s="266"/>
      <c r="H343" s="269">
        <v>10</v>
      </c>
      <c r="I343" s="270"/>
      <c r="J343" s="266"/>
      <c r="K343" s="266"/>
      <c r="L343" s="271"/>
      <c r="M343" s="272"/>
      <c r="N343" s="273"/>
      <c r="O343" s="273"/>
      <c r="P343" s="273"/>
      <c r="Q343" s="273"/>
      <c r="R343" s="273"/>
      <c r="S343" s="273"/>
      <c r="T343" s="274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5" t="s">
        <v>160</v>
      </c>
      <c r="AU343" s="275" t="s">
        <v>84</v>
      </c>
      <c r="AV343" s="15" t="s">
        <v>154</v>
      </c>
      <c r="AW343" s="15" t="s">
        <v>37</v>
      </c>
      <c r="AX343" s="15" t="s">
        <v>82</v>
      </c>
      <c r="AY343" s="275" t="s">
        <v>147</v>
      </c>
    </row>
    <row r="344" s="2" customFormat="1" ht="24.15" customHeight="1">
      <c r="A344" s="40"/>
      <c r="B344" s="41"/>
      <c r="C344" s="255" t="s">
        <v>414</v>
      </c>
      <c r="D344" s="255" t="s">
        <v>169</v>
      </c>
      <c r="E344" s="256" t="s">
        <v>415</v>
      </c>
      <c r="F344" s="257" t="s">
        <v>416</v>
      </c>
      <c r="G344" s="258" t="s">
        <v>417</v>
      </c>
      <c r="H344" s="259">
        <v>10</v>
      </c>
      <c r="I344" s="260"/>
      <c r="J344" s="261">
        <f>ROUND(I344*H344,2)</f>
        <v>0</v>
      </c>
      <c r="K344" s="257" t="s">
        <v>19</v>
      </c>
      <c r="L344" s="262"/>
      <c r="M344" s="263" t="s">
        <v>19</v>
      </c>
      <c r="N344" s="264" t="s">
        <v>46</v>
      </c>
      <c r="O344" s="86"/>
      <c r="P344" s="223">
        <f>O344*H344</f>
        <v>0</v>
      </c>
      <c r="Q344" s="223">
        <v>0.00027999999999999998</v>
      </c>
      <c r="R344" s="223">
        <f>Q344*H344</f>
        <v>0.0027999999999999995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186</v>
      </c>
      <c r="AT344" s="225" t="s">
        <v>169</v>
      </c>
      <c r="AU344" s="225" t="s">
        <v>84</v>
      </c>
      <c r="AY344" s="19" t="s">
        <v>147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82</v>
      </c>
      <c r="BK344" s="226">
        <f>ROUND(I344*H344,2)</f>
        <v>0</v>
      </c>
      <c r="BL344" s="19" t="s">
        <v>177</v>
      </c>
      <c r="BM344" s="225" t="s">
        <v>418</v>
      </c>
    </row>
    <row r="345" s="2" customFormat="1">
      <c r="A345" s="40"/>
      <c r="B345" s="41"/>
      <c r="C345" s="42"/>
      <c r="D345" s="227" t="s">
        <v>156</v>
      </c>
      <c r="E345" s="42"/>
      <c r="F345" s="228" t="s">
        <v>416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156</v>
      </c>
      <c r="AU345" s="19" t="s">
        <v>84</v>
      </c>
    </row>
    <row r="346" s="13" customFormat="1">
      <c r="A346" s="13"/>
      <c r="B346" s="234"/>
      <c r="C346" s="235"/>
      <c r="D346" s="227" t="s">
        <v>160</v>
      </c>
      <c r="E346" s="236" t="s">
        <v>19</v>
      </c>
      <c r="F346" s="237" t="s">
        <v>161</v>
      </c>
      <c r="G346" s="235"/>
      <c r="H346" s="236" t="s">
        <v>19</v>
      </c>
      <c r="I346" s="238"/>
      <c r="J346" s="235"/>
      <c r="K346" s="235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160</v>
      </c>
      <c r="AU346" s="243" t="s">
        <v>84</v>
      </c>
      <c r="AV346" s="13" t="s">
        <v>82</v>
      </c>
      <c r="AW346" s="13" t="s">
        <v>37</v>
      </c>
      <c r="AX346" s="13" t="s">
        <v>75</v>
      </c>
      <c r="AY346" s="243" t="s">
        <v>147</v>
      </c>
    </row>
    <row r="347" s="14" customFormat="1">
      <c r="A347" s="14"/>
      <c r="B347" s="244"/>
      <c r="C347" s="245"/>
      <c r="D347" s="227" t="s">
        <v>160</v>
      </c>
      <c r="E347" s="246" t="s">
        <v>19</v>
      </c>
      <c r="F347" s="247" t="s">
        <v>226</v>
      </c>
      <c r="G347" s="245"/>
      <c r="H347" s="248">
        <v>10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160</v>
      </c>
      <c r="AU347" s="254" t="s">
        <v>84</v>
      </c>
      <c r="AV347" s="14" t="s">
        <v>84</v>
      </c>
      <c r="AW347" s="14" t="s">
        <v>37</v>
      </c>
      <c r="AX347" s="14" t="s">
        <v>75</v>
      </c>
      <c r="AY347" s="254" t="s">
        <v>147</v>
      </c>
    </row>
    <row r="348" s="15" customFormat="1">
      <c r="A348" s="15"/>
      <c r="B348" s="265"/>
      <c r="C348" s="266"/>
      <c r="D348" s="227" t="s">
        <v>160</v>
      </c>
      <c r="E348" s="267" t="s">
        <v>19</v>
      </c>
      <c r="F348" s="268" t="s">
        <v>260</v>
      </c>
      <c r="G348" s="266"/>
      <c r="H348" s="269">
        <v>10</v>
      </c>
      <c r="I348" s="270"/>
      <c r="J348" s="266"/>
      <c r="K348" s="266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160</v>
      </c>
      <c r="AU348" s="275" t="s">
        <v>84</v>
      </c>
      <c r="AV348" s="15" t="s">
        <v>154</v>
      </c>
      <c r="AW348" s="15" t="s">
        <v>37</v>
      </c>
      <c r="AX348" s="15" t="s">
        <v>82</v>
      </c>
      <c r="AY348" s="275" t="s">
        <v>147</v>
      </c>
    </row>
    <row r="349" s="2" customFormat="1" ht="21.75" customHeight="1">
      <c r="A349" s="40"/>
      <c r="B349" s="41"/>
      <c r="C349" s="214" t="s">
        <v>419</v>
      </c>
      <c r="D349" s="214" t="s">
        <v>149</v>
      </c>
      <c r="E349" s="215" t="s">
        <v>420</v>
      </c>
      <c r="F349" s="216" t="s">
        <v>421</v>
      </c>
      <c r="G349" s="217" t="s">
        <v>264</v>
      </c>
      <c r="H349" s="218">
        <v>5</v>
      </c>
      <c r="I349" s="219"/>
      <c r="J349" s="220">
        <f>ROUND(I349*H349,2)</f>
        <v>0</v>
      </c>
      <c r="K349" s="216" t="s">
        <v>153</v>
      </c>
      <c r="L349" s="46"/>
      <c r="M349" s="221" t="s">
        <v>19</v>
      </c>
      <c r="N349" s="222" t="s">
        <v>46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177</v>
      </c>
      <c r="AT349" s="225" t="s">
        <v>149</v>
      </c>
      <c r="AU349" s="225" t="s">
        <v>84</v>
      </c>
      <c r="AY349" s="19" t="s">
        <v>147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82</v>
      </c>
      <c r="BK349" s="226">
        <f>ROUND(I349*H349,2)</f>
        <v>0</v>
      </c>
      <c r="BL349" s="19" t="s">
        <v>177</v>
      </c>
      <c r="BM349" s="225" t="s">
        <v>422</v>
      </c>
    </row>
    <row r="350" s="2" customFormat="1">
      <c r="A350" s="40"/>
      <c r="B350" s="41"/>
      <c r="C350" s="42"/>
      <c r="D350" s="227" t="s">
        <v>156</v>
      </c>
      <c r="E350" s="42"/>
      <c r="F350" s="228" t="s">
        <v>421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156</v>
      </c>
      <c r="AU350" s="19" t="s">
        <v>84</v>
      </c>
    </row>
    <row r="351" s="2" customFormat="1">
      <c r="A351" s="40"/>
      <c r="B351" s="41"/>
      <c r="C351" s="42"/>
      <c r="D351" s="232" t="s">
        <v>158</v>
      </c>
      <c r="E351" s="42"/>
      <c r="F351" s="233" t="s">
        <v>423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158</v>
      </c>
      <c r="AU351" s="19" t="s">
        <v>84</v>
      </c>
    </row>
    <row r="352" s="13" customFormat="1">
      <c r="A352" s="13"/>
      <c r="B352" s="234"/>
      <c r="C352" s="235"/>
      <c r="D352" s="227" t="s">
        <v>160</v>
      </c>
      <c r="E352" s="236" t="s">
        <v>19</v>
      </c>
      <c r="F352" s="237" t="s">
        <v>161</v>
      </c>
      <c r="G352" s="235"/>
      <c r="H352" s="236" t="s">
        <v>19</v>
      </c>
      <c r="I352" s="238"/>
      <c r="J352" s="235"/>
      <c r="K352" s="235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160</v>
      </c>
      <c r="AU352" s="243" t="s">
        <v>84</v>
      </c>
      <c r="AV352" s="13" t="s">
        <v>82</v>
      </c>
      <c r="AW352" s="13" t="s">
        <v>37</v>
      </c>
      <c r="AX352" s="13" t="s">
        <v>75</v>
      </c>
      <c r="AY352" s="243" t="s">
        <v>147</v>
      </c>
    </row>
    <row r="353" s="14" customFormat="1">
      <c r="A353" s="14"/>
      <c r="B353" s="244"/>
      <c r="C353" s="245"/>
      <c r="D353" s="227" t="s">
        <v>160</v>
      </c>
      <c r="E353" s="246" t="s">
        <v>19</v>
      </c>
      <c r="F353" s="247" t="s">
        <v>191</v>
      </c>
      <c r="G353" s="245"/>
      <c r="H353" s="248">
        <v>5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160</v>
      </c>
      <c r="AU353" s="254" t="s">
        <v>84</v>
      </c>
      <c r="AV353" s="14" t="s">
        <v>84</v>
      </c>
      <c r="AW353" s="14" t="s">
        <v>37</v>
      </c>
      <c r="AX353" s="14" t="s">
        <v>75</v>
      </c>
      <c r="AY353" s="254" t="s">
        <v>147</v>
      </c>
    </row>
    <row r="354" s="15" customFormat="1">
      <c r="A354" s="15"/>
      <c r="B354" s="265"/>
      <c r="C354" s="266"/>
      <c r="D354" s="227" t="s">
        <v>160</v>
      </c>
      <c r="E354" s="267" t="s">
        <v>19</v>
      </c>
      <c r="F354" s="268" t="s">
        <v>260</v>
      </c>
      <c r="G354" s="266"/>
      <c r="H354" s="269">
        <v>5</v>
      </c>
      <c r="I354" s="270"/>
      <c r="J354" s="266"/>
      <c r="K354" s="266"/>
      <c r="L354" s="271"/>
      <c r="M354" s="272"/>
      <c r="N354" s="273"/>
      <c r="O354" s="273"/>
      <c r="P354" s="273"/>
      <c r="Q354" s="273"/>
      <c r="R354" s="273"/>
      <c r="S354" s="273"/>
      <c r="T354" s="27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5" t="s">
        <v>160</v>
      </c>
      <c r="AU354" s="275" t="s">
        <v>84</v>
      </c>
      <c r="AV354" s="15" t="s">
        <v>154</v>
      </c>
      <c r="AW354" s="15" t="s">
        <v>37</v>
      </c>
      <c r="AX354" s="15" t="s">
        <v>82</v>
      </c>
      <c r="AY354" s="275" t="s">
        <v>147</v>
      </c>
    </row>
    <row r="355" s="2" customFormat="1" ht="24.15" customHeight="1">
      <c r="A355" s="40"/>
      <c r="B355" s="41"/>
      <c r="C355" s="214" t="s">
        <v>424</v>
      </c>
      <c r="D355" s="214" t="s">
        <v>149</v>
      </c>
      <c r="E355" s="215" t="s">
        <v>425</v>
      </c>
      <c r="F355" s="216" t="s">
        <v>426</v>
      </c>
      <c r="G355" s="217" t="s">
        <v>236</v>
      </c>
      <c r="H355" s="218">
        <v>5</v>
      </c>
      <c r="I355" s="219"/>
      <c r="J355" s="220">
        <f>ROUND(I355*H355,2)</f>
        <v>0</v>
      </c>
      <c r="K355" s="216" t="s">
        <v>153</v>
      </c>
      <c r="L355" s="46"/>
      <c r="M355" s="221" t="s">
        <v>19</v>
      </c>
      <c r="N355" s="222" t="s">
        <v>46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177</v>
      </c>
      <c r="AT355" s="225" t="s">
        <v>149</v>
      </c>
      <c r="AU355" s="225" t="s">
        <v>84</v>
      </c>
      <c r="AY355" s="19" t="s">
        <v>147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82</v>
      </c>
      <c r="BK355" s="226">
        <f>ROUND(I355*H355,2)</f>
        <v>0</v>
      </c>
      <c r="BL355" s="19" t="s">
        <v>177</v>
      </c>
      <c r="BM355" s="225" t="s">
        <v>427</v>
      </c>
    </row>
    <row r="356" s="2" customFormat="1">
      <c r="A356" s="40"/>
      <c r="B356" s="41"/>
      <c r="C356" s="42"/>
      <c r="D356" s="227" t="s">
        <v>156</v>
      </c>
      <c r="E356" s="42"/>
      <c r="F356" s="228" t="s">
        <v>428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156</v>
      </c>
      <c r="AU356" s="19" t="s">
        <v>84</v>
      </c>
    </row>
    <row r="357" s="2" customFormat="1">
      <c r="A357" s="40"/>
      <c r="B357" s="41"/>
      <c r="C357" s="42"/>
      <c r="D357" s="232" t="s">
        <v>158</v>
      </c>
      <c r="E357" s="42"/>
      <c r="F357" s="233" t="s">
        <v>429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158</v>
      </c>
      <c r="AU357" s="19" t="s">
        <v>84</v>
      </c>
    </row>
    <row r="358" s="13" customFormat="1">
      <c r="A358" s="13"/>
      <c r="B358" s="234"/>
      <c r="C358" s="235"/>
      <c r="D358" s="227" t="s">
        <v>160</v>
      </c>
      <c r="E358" s="236" t="s">
        <v>19</v>
      </c>
      <c r="F358" s="237" t="s">
        <v>161</v>
      </c>
      <c r="G358" s="235"/>
      <c r="H358" s="236" t="s">
        <v>19</v>
      </c>
      <c r="I358" s="238"/>
      <c r="J358" s="235"/>
      <c r="K358" s="235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160</v>
      </c>
      <c r="AU358" s="243" t="s">
        <v>84</v>
      </c>
      <c r="AV358" s="13" t="s">
        <v>82</v>
      </c>
      <c r="AW358" s="13" t="s">
        <v>37</v>
      </c>
      <c r="AX358" s="13" t="s">
        <v>75</v>
      </c>
      <c r="AY358" s="243" t="s">
        <v>147</v>
      </c>
    </row>
    <row r="359" s="14" customFormat="1">
      <c r="A359" s="14"/>
      <c r="B359" s="244"/>
      <c r="C359" s="245"/>
      <c r="D359" s="227" t="s">
        <v>160</v>
      </c>
      <c r="E359" s="246" t="s">
        <v>19</v>
      </c>
      <c r="F359" s="247" t="s">
        <v>191</v>
      </c>
      <c r="G359" s="245"/>
      <c r="H359" s="248">
        <v>5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160</v>
      </c>
      <c r="AU359" s="254" t="s">
        <v>84</v>
      </c>
      <c r="AV359" s="14" t="s">
        <v>84</v>
      </c>
      <c r="AW359" s="14" t="s">
        <v>37</v>
      </c>
      <c r="AX359" s="14" t="s">
        <v>75</v>
      </c>
      <c r="AY359" s="254" t="s">
        <v>147</v>
      </c>
    </row>
    <row r="360" s="15" customFormat="1">
      <c r="A360" s="15"/>
      <c r="B360" s="265"/>
      <c r="C360" s="266"/>
      <c r="D360" s="227" t="s">
        <v>160</v>
      </c>
      <c r="E360" s="267" t="s">
        <v>19</v>
      </c>
      <c r="F360" s="268" t="s">
        <v>260</v>
      </c>
      <c r="G360" s="266"/>
      <c r="H360" s="269">
        <v>5</v>
      </c>
      <c r="I360" s="270"/>
      <c r="J360" s="266"/>
      <c r="K360" s="266"/>
      <c r="L360" s="271"/>
      <c r="M360" s="272"/>
      <c r="N360" s="273"/>
      <c r="O360" s="273"/>
      <c r="P360" s="273"/>
      <c r="Q360" s="273"/>
      <c r="R360" s="273"/>
      <c r="S360" s="273"/>
      <c r="T360" s="27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5" t="s">
        <v>160</v>
      </c>
      <c r="AU360" s="275" t="s">
        <v>84</v>
      </c>
      <c r="AV360" s="15" t="s">
        <v>154</v>
      </c>
      <c r="AW360" s="15" t="s">
        <v>37</v>
      </c>
      <c r="AX360" s="15" t="s">
        <v>82</v>
      </c>
      <c r="AY360" s="275" t="s">
        <v>147</v>
      </c>
    </row>
    <row r="361" s="2" customFormat="1" ht="33" customHeight="1">
      <c r="A361" s="40"/>
      <c r="B361" s="41"/>
      <c r="C361" s="214" t="s">
        <v>430</v>
      </c>
      <c r="D361" s="214" t="s">
        <v>149</v>
      </c>
      <c r="E361" s="215" t="s">
        <v>431</v>
      </c>
      <c r="F361" s="216" t="s">
        <v>432</v>
      </c>
      <c r="G361" s="217" t="s">
        <v>176</v>
      </c>
      <c r="H361" s="218">
        <v>26.5</v>
      </c>
      <c r="I361" s="219"/>
      <c r="J361" s="220">
        <f>ROUND(I361*H361,2)</f>
        <v>0</v>
      </c>
      <c r="K361" s="216" t="s">
        <v>153</v>
      </c>
      <c r="L361" s="46"/>
      <c r="M361" s="221" t="s">
        <v>19</v>
      </c>
      <c r="N361" s="222" t="s">
        <v>46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177</v>
      </c>
      <c r="AT361" s="225" t="s">
        <v>149</v>
      </c>
      <c r="AU361" s="225" t="s">
        <v>84</v>
      </c>
      <c r="AY361" s="19" t="s">
        <v>147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82</v>
      </c>
      <c r="BK361" s="226">
        <f>ROUND(I361*H361,2)</f>
        <v>0</v>
      </c>
      <c r="BL361" s="19" t="s">
        <v>177</v>
      </c>
      <c r="BM361" s="225" t="s">
        <v>433</v>
      </c>
    </row>
    <row r="362" s="2" customFormat="1">
      <c r="A362" s="40"/>
      <c r="B362" s="41"/>
      <c r="C362" s="42"/>
      <c r="D362" s="227" t="s">
        <v>156</v>
      </c>
      <c r="E362" s="42"/>
      <c r="F362" s="228" t="s">
        <v>434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156</v>
      </c>
      <c r="AU362" s="19" t="s">
        <v>84</v>
      </c>
    </row>
    <row r="363" s="2" customFormat="1">
      <c r="A363" s="40"/>
      <c r="B363" s="41"/>
      <c r="C363" s="42"/>
      <c r="D363" s="232" t="s">
        <v>158</v>
      </c>
      <c r="E363" s="42"/>
      <c r="F363" s="233" t="s">
        <v>435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158</v>
      </c>
      <c r="AU363" s="19" t="s">
        <v>84</v>
      </c>
    </row>
    <row r="364" s="13" customFormat="1">
      <c r="A364" s="13"/>
      <c r="B364" s="234"/>
      <c r="C364" s="235"/>
      <c r="D364" s="227" t="s">
        <v>160</v>
      </c>
      <c r="E364" s="236" t="s">
        <v>19</v>
      </c>
      <c r="F364" s="237" t="s">
        <v>161</v>
      </c>
      <c r="G364" s="235"/>
      <c r="H364" s="236" t="s">
        <v>19</v>
      </c>
      <c r="I364" s="238"/>
      <c r="J364" s="235"/>
      <c r="K364" s="235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160</v>
      </c>
      <c r="AU364" s="243" t="s">
        <v>84</v>
      </c>
      <c r="AV364" s="13" t="s">
        <v>82</v>
      </c>
      <c r="AW364" s="13" t="s">
        <v>37</v>
      </c>
      <c r="AX364" s="13" t="s">
        <v>75</v>
      </c>
      <c r="AY364" s="243" t="s">
        <v>147</v>
      </c>
    </row>
    <row r="365" s="13" customFormat="1">
      <c r="A365" s="13"/>
      <c r="B365" s="234"/>
      <c r="C365" s="235"/>
      <c r="D365" s="227" t="s">
        <v>160</v>
      </c>
      <c r="E365" s="236" t="s">
        <v>19</v>
      </c>
      <c r="F365" s="237" t="s">
        <v>436</v>
      </c>
      <c r="G365" s="235"/>
      <c r="H365" s="236" t="s">
        <v>19</v>
      </c>
      <c r="I365" s="238"/>
      <c r="J365" s="235"/>
      <c r="K365" s="235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160</v>
      </c>
      <c r="AU365" s="243" t="s">
        <v>84</v>
      </c>
      <c r="AV365" s="13" t="s">
        <v>82</v>
      </c>
      <c r="AW365" s="13" t="s">
        <v>37</v>
      </c>
      <c r="AX365" s="13" t="s">
        <v>75</v>
      </c>
      <c r="AY365" s="243" t="s">
        <v>147</v>
      </c>
    </row>
    <row r="366" s="14" customFormat="1">
      <c r="A366" s="14"/>
      <c r="B366" s="244"/>
      <c r="C366" s="245"/>
      <c r="D366" s="227" t="s">
        <v>160</v>
      </c>
      <c r="E366" s="246" t="s">
        <v>19</v>
      </c>
      <c r="F366" s="247" t="s">
        <v>437</v>
      </c>
      <c r="G366" s="245"/>
      <c r="H366" s="248">
        <v>26.5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160</v>
      </c>
      <c r="AU366" s="254" t="s">
        <v>84</v>
      </c>
      <c r="AV366" s="14" t="s">
        <v>84</v>
      </c>
      <c r="AW366" s="14" t="s">
        <v>37</v>
      </c>
      <c r="AX366" s="14" t="s">
        <v>75</v>
      </c>
      <c r="AY366" s="254" t="s">
        <v>147</v>
      </c>
    </row>
    <row r="367" s="15" customFormat="1">
      <c r="A367" s="15"/>
      <c r="B367" s="265"/>
      <c r="C367" s="266"/>
      <c r="D367" s="227" t="s">
        <v>160</v>
      </c>
      <c r="E367" s="267" t="s">
        <v>19</v>
      </c>
      <c r="F367" s="268" t="s">
        <v>260</v>
      </c>
      <c r="G367" s="266"/>
      <c r="H367" s="269">
        <v>26.5</v>
      </c>
      <c r="I367" s="270"/>
      <c r="J367" s="266"/>
      <c r="K367" s="266"/>
      <c r="L367" s="271"/>
      <c r="M367" s="272"/>
      <c r="N367" s="273"/>
      <c r="O367" s="273"/>
      <c r="P367" s="273"/>
      <c r="Q367" s="273"/>
      <c r="R367" s="273"/>
      <c r="S367" s="273"/>
      <c r="T367" s="274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5" t="s">
        <v>160</v>
      </c>
      <c r="AU367" s="275" t="s">
        <v>84</v>
      </c>
      <c r="AV367" s="15" t="s">
        <v>154</v>
      </c>
      <c r="AW367" s="15" t="s">
        <v>37</v>
      </c>
      <c r="AX367" s="15" t="s">
        <v>82</v>
      </c>
      <c r="AY367" s="275" t="s">
        <v>147</v>
      </c>
    </row>
    <row r="368" s="2" customFormat="1" ht="21.75" customHeight="1">
      <c r="A368" s="40"/>
      <c r="B368" s="41"/>
      <c r="C368" s="255" t="s">
        <v>438</v>
      </c>
      <c r="D368" s="255" t="s">
        <v>169</v>
      </c>
      <c r="E368" s="256" t="s">
        <v>342</v>
      </c>
      <c r="F368" s="257" t="s">
        <v>343</v>
      </c>
      <c r="G368" s="258" t="s">
        <v>176</v>
      </c>
      <c r="H368" s="259">
        <v>26.5</v>
      </c>
      <c r="I368" s="260"/>
      <c r="J368" s="261">
        <f>ROUND(I368*H368,2)</f>
        <v>0</v>
      </c>
      <c r="K368" s="257" t="s">
        <v>271</v>
      </c>
      <c r="L368" s="262"/>
      <c r="M368" s="263" t="s">
        <v>19</v>
      </c>
      <c r="N368" s="264" t="s">
        <v>46</v>
      </c>
      <c r="O368" s="86"/>
      <c r="P368" s="223">
        <f>O368*H368</f>
        <v>0</v>
      </c>
      <c r="Q368" s="223">
        <v>0.0043299999999999996</v>
      </c>
      <c r="R368" s="223">
        <f>Q368*H368</f>
        <v>0.11474499999999999</v>
      </c>
      <c r="S368" s="223">
        <v>0</v>
      </c>
      <c r="T368" s="22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186</v>
      </c>
      <c r="AT368" s="225" t="s">
        <v>169</v>
      </c>
      <c r="AU368" s="225" t="s">
        <v>84</v>
      </c>
      <c r="AY368" s="19" t="s">
        <v>147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82</v>
      </c>
      <c r="BK368" s="226">
        <f>ROUND(I368*H368,2)</f>
        <v>0</v>
      </c>
      <c r="BL368" s="19" t="s">
        <v>177</v>
      </c>
      <c r="BM368" s="225" t="s">
        <v>439</v>
      </c>
    </row>
    <row r="369" s="2" customFormat="1">
      <c r="A369" s="40"/>
      <c r="B369" s="41"/>
      <c r="C369" s="42"/>
      <c r="D369" s="227" t="s">
        <v>156</v>
      </c>
      <c r="E369" s="42"/>
      <c r="F369" s="228" t="s">
        <v>343</v>
      </c>
      <c r="G369" s="42"/>
      <c r="H369" s="42"/>
      <c r="I369" s="229"/>
      <c r="J369" s="42"/>
      <c r="K369" s="42"/>
      <c r="L369" s="46"/>
      <c r="M369" s="230"/>
      <c r="N369" s="231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156</v>
      </c>
      <c r="AU369" s="19" t="s">
        <v>84</v>
      </c>
    </row>
    <row r="370" s="13" customFormat="1">
      <c r="A370" s="13"/>
      <c r="B370" s="234"/>
      <c r="C370" s="235"/>
      <c r="D370" s="227" t="s">
        <v>160</v>
      </c>
      <c r="E370" s="236" t="s">
        <v>19</v>
      </c>
      <c r="F370" s="237" t="s">
        <v>161</v>
      </c>
      <c r="G370" s="235"/>
      <c r="H370" s="236" t="s">
        <v>19</v>
      </c>
      <c r="I370" s="238"/>
      <c r="J370" s="235"/>
      <c r="K370" s="235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160</v>
      </c>
      <c r="AU370" s="243" t="s">
        <v>84</v>
      </c>
      <c r="AV370" s="13" t="s">
        <v>82</v>
      </c>
      <c r="AW370" s="13" t="s">
        <v>37</v>
      </c>
      <c r="AX370" s="13" t="s">
        <v>75</v>
      </c>
      <c r="AY370" s="243" t="s">
        <v>147</v>
      </c>
    </row>
    <row r="371" s="13" customFormat="1">
      <c r="A371" s="13"/>
      <c r="B371" s="234"/>
      <c r="C371" s="235"/>
      <c r="D371" s="227" t="s">
        <v>160</v>
      </c>
      <c r="E371" s="236" t="s">
        <v>19</v>
      </c>
      <c r="F371" s="237" t="s">
        <v>436</v>
      </c>
      <c r="G371" s="235"/>
      <c r="H371" s="236" t="s">
        <v>19</v>
      </c>
      <c r="I371" s="238"/>
      <c r="J371" s="235"/>
      <c r="K371" s="235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160</v>
      </c>
      <c r="AU371" s="243" t="s">
        <v>84</v>
      </c>
      <c r="AV371" s="13" t="s">
        <v>82</v>
      </c>
      <c r="AW371" s="13" t="s">
        <v>37</v>
      </c>
      <c r="AX371" s="13" t="s">
        <v>75</v>
      </c>
      <c r="AY371" s="243" t="s">
        <v>147</v>
      </c>
    </row>
    <row r="372" s="14" customFormat="1">
      <c r="A372" s="14"/>
      <c r="B372" s="244"/>
      <c r="C372" s="245"/>
      <c r="D372" s="227" t="s">
        <v>160</v>
      </c>
      <c r="E372" s="246" t="s">
        <v>19</v>
      </c>
      <c r="F372" s="247" t="s">
        <v>437</v>
      </c>
      <c r="G372" s="245"/>
      <c r="H372" s="248">
        <v>26.5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160</v>
      </c>
      <c r="AU372" s="254" t="s">
        <v>84</v>
      </c>
      <c r="AV372" s="14" t="s">
        <v>84</v>
      </c>
      <c r="AW372" s="14" t="s">
        <v>37</v>
      </c>
      <c r="AX372" s="14" t="s">
        <v>82</v>
      </c>
      <c r="AY372" s="254" t="s">
        <v>147</v>
      </c>
    </row>
    <row r="373" s="2" customFormat="1" ht="33" customHeight="1">
      <c r="A373" s="40"/>
      <c r="B373" s="41"/>
      <c r="C373" s="214" t="s">
        <v>440</v>
      </c>
      <c r="D373" s="214" t="s">
        <v>149</v>
      </c>
      <c r="E373" s="215" t="s">
        <v>441</v>
      </c>
      <c r="F373" s="216" t="s">
        <v>442</v>
      </c>
      <c r="G373" s="217" t="s">
        <v>176</v>
      </c>
      <c r="H373" s="218">
        <v>566.25</v>
      </c>
      <c r="I373" s="219"/>
      <c r="J373" s="220">
        <f>ROUND(I373*H373,2)</f>
        <v>0</v>
      </c>
      <c r="K373" s="216" t="s">
        <v>153</v>
      </c>
      <c r="L373" s="46"/>
      <c r="M373" s="221" t="s">
        <v>19</v>
      </c>
      <c r="N373" s="222" t="s">
        <v>46</v>
      </c>
      <c r="O373" s="86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177</v>
      </c>
      <c r="AT373" s="225" t="s">
        <v>149</v>
      </c>
      <c r="AU373" s="225" t="s">
        <v>84</v>
      </c>
      <c r="AY373" s="19" t="s">
        <v>147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82</v>
      </c>
      <c r="BK373" s="226">
        <f>ROUND(I373*H373,2)</f>
        <v>0</v>
      </c>
      <c r="BL373" s="19" t="s">
        <v>177</v>
      </c>
      <c r="BM373" s="225" t="s">
        <v>443</v>
      </c>
    </row>
    <row r="374" s="2" customFormat="1">
      <c r="A374" s="40"/>
      <c r="B374" s="41"/>
      <c r="C374" s="42"/>
      <c r="D374" s="227" t="s">
        <v>156</v>
      </c>
      <c r="E374" s="42"/>
      <c r="F374" s="228" t="s">
        <v>444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156</v>
      </c>
      <c r="AU374" s="19" t="s">
        <v>84</v>
      </c>
    </row>
    <row r="375" s="2" customFormat="1">
      <c r="A375" s="40"/>
      <c r="B375" s="41"/>
      <c r="C375" s="42"/>
      <c r="D375" s="232" t="s">
        <v>158</v>
      </c>
      <c r="E375" s="42"/>
      <c r="F375" s="233" t="s">
        <v>445</v>
      </c>
      <c r="G375" s="42"/>
      <c r="H375" s="42"/>
      <c r="I375" s="229"/>
      <c r="J375" s="42"/>
      <c r="K375" s="42"/>
      <c r="L375" s="46"/>
      <c r="M375" s="230"/>
      <c r="N375" s="231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158</v>
      </c>
      <c r="AU375" s="19" t="s">
        <v>84</v>
      </c>
    </row>
    <row r="376" s="13" customFormat="1">
      <c r="A376" s="13"/>
      <c r="B376" s="234"/>
      <c r="C376" s="235"/>
      <c r="D376" s="227" t="s">
        <v>160</v>
      </c>
      <c r="E376" s="236" t="s">
        <v>19</v>
      </c>
      <c r="F376" s="237" t="s">
        <v>161</v>
      </c>
      <c r="G376" s="235"/>
      <c r="H376" s="236" t="s">
        <v>19</v>
      </c>
      <c r="I376" s="238"/>
      <c r="J376" s="235"/>
      <c r="K376" s="235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160</v>
      </c>
      <c r="AU376" s="243" t="s">
        <v>84</v>
      </c>
      <c r="AV376" s="13" t="s">
        <v>82</v>
      </c>
      <c r="AW376" s="13" t="s">
        <v>37</v>
      </c>
      <c r="AX376" s="13" t="s">
        <v>75</v>
      </c>
      <c r="AY376" s="243" t="s">
        <v>147</v>
      </c>
    </row>
    <row r="377" s="13" customFormat="1">
      <c r="A377" s="13"/>
      <c r="B377" s="234"/>
      <c r="C377" s="235"/>
      <c r="D377" s="227" t="s">
        <v>160</v>
      </c>
      <c r="E377" s="236" t="s">
        <v>19</v>
      </c>
      <c r="F377" s="237" t="s">
        <v>394</v>
      </c>
      <c r="G377" s="235"/>
      <c r="H377" s="236" t="s">
        <v>19</v>
      </c>
      <c r="I377" s="238"/>
      <c r="J377" s="235"/>
      <c r="K377" s="235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160</v>
      </c>
      <c r="AU377" s="243" t="s">
        <v>84</v>
      </c>
      <c r="AV377" s="13" t="s">
        <v>82</v>
      </c>
      <c r="AW377" s="13" t="s">
        <v>37</v>
      </c>
      <c r="AX377" s="13" t="s">
        <v>75</v>
      </c>
      <c r="AY377" s="243" t="s">
        <v>147</v>
      </c>
    </row>
    <row r="378" s="14" customFormat="1">
      <c r="A378" s="14"/>
      <c r="B378" s="244"/>
      <c r="C378" s="245"/>
      <c r="D378" s="227" t="s">
        <v>160</v>
      </c>
      <c r="E378" s="246" t="s">
        <v>19</v>
      </c>
      <c r="F378" s="247" t="s">
        <v>389</v>
      </c>
      <c r="G378" s="245"/>
      <c r="H378" s="248">
        <v>566.25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160</v>
      </c>
      <c r="AU378" s="254" t="s">
        <v>84</v>
      </c>
      <c r="AV378" s="14" t="s">
        <v>84</v>
      </c>
      <c r="AW378" s="14" t="s">
        <v>37</v>
      </c>
      <c r="AX378" s="14" t="s">
        <v>82</v>
      </c>
      <c r="AY378" s="254" t="s">
        <v>147</v>
      </c>
    </row>
    <row r="379" s="2" customFormat="1" ht="24.15" customHeight="1">
      <c r="A379" s="40"/>
      <c r="B379" s="41"/>
      <c r="C379" s="255" t="s">
        <v>446</v>
      </c>
      <c r="D379" s="255" t="s">
        <v>169</v>
      </c>
      <c r="E379" s="256" t="s">
        <v>447</v>
      </c>
      <c r="F379" s="257" t="s">
        <v>448</v>
      </c>
      <c r="G379" s="258" t="s">
        <v>176</v>
      </c>
      <c r="H379" s="259">
        <v>566.25</v>
      </c>
      <c r="I379" s="260"/>
      <c r="J379" s="261">
        <f>ROUND(I379*H379,2)</f>
        <v>0</v>
      </c>
      <c r="K379" s="257" t="s">
        <v>153</v>
      </c>
      <c r="L379" s="262"/>
      <c r="M379" s="263" t="s">
        <v>19</v>
      </c>
      <c r="N379" s="264" t="s">
        <v>46</v>
      </c>
      <c r="O379" s="86"/>
      <c r="P379" s="223">
        <f>O379*H379</f>
        <v>0</v>
      </c>
      <c r="Q379" s="223">
        <v>0.00092000000000000003</v>
      </c>
      <c r="R379" s="223">
        <f>Q379*H379</f>
        <v>0.52095000000000002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186</v>
      </c>
      <c r="AT379" s="225" t="s">
        <v>169</v>
      </c>
      <c r="AU379" s="225" t="s">
        <v>84</v>
      </c>
      <c r="AY379" s="19" t="s">
        <v>147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82</v>
      </c>
      <c r="BK379" s="226">
        <f>ROUND(I379*H379,2)</f>
        <v>0</v>
      </c>
      <c r="BL379" s="19" t="s">
        <v>177</v>
      </c>
      <c r="BM379" s="225" t="s">
        <v>449</v>
      </c>
    </row>
    <row r="380" s="2" customFormat="1">
      <c r="A380" s="40"/>
      <c r="B380" s="41"/>
      <c r="C380" s="42"/>
      <c r="D380" s="227" t="s">
        <v>156</v>
      </c>
      <c r="E380" s="42"/>
      <c r="F380" s="228" t="s">
        <v>448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156</v>
      </c>
      <c r="AU380" s="19" t="s">
        <v>84</v>
      </c>
    </row>
    <row r="381" s="13" customFormat="1">
      <c r="A381" s="13"/>
      <c r="B381" s="234"/>
      <c r="C381" s="235"/>
      <c r="D381" s="227" t="s">
        <v>160</v>
      </c>
      <c r="E381" s="236" t="s">
        <v>19</v>
      </c>
      <c r="F381" s="237" t="s">
        <v>161</v>
      </c>
      <c r="G381" s="235"/>
      <c r="H381" s="236" t="s">
        <v>19</v>
      </c>
      <c r="I381" s="238"/>
      <c r="J381" s="235"/>
      <c r="K381" s="235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160</v>
      </c>
      <c r="AU381" s="243" t="s">
        <v>84</v>
      </c>
      <c r="AV381" s="13" t="s">
        <v>82</v>
      </c>
      <c r="AW381" s="13" t="s">
        <v>37</v>
      </c>
      <c r="AX381" s="13" t="s">
        <v>75</v>
      </c>
      <c r="AY381" s="243" t="s">
        <v>147</v>
      </c>
    </row>
    <row r="382" s="13" customFormat="1">
      <c r="A382" s="13"/>
      <c r="B382" s="234"/>
      <c r="C382" s="235"/>
      <c r="D382" s="227" t="s">
        <v>160</v>
      </c>
      <c r="E382" s="236" t="s">
        <v>19</v>
      </c>
      <c r="F382" s="237" t="s">
        <v>394</v>
      </c>
      <c r="G382" s="235"/>
      <c r="H382" s="236" t="s">
        <v>19</v>
      </c>
      <c r="I382" s="238"/>
      <c r="J382" s="235"/>
      <c r="K382" s="235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160</v>
      </c>
      <c r="AU382" s="243" t="s">
        <v>84</v>
      </c>
      <c r="AV382" s="13" t="s">
        <v>82</v>
      </c>
      <c r="AW382" s="13" t="s">
        <v>37</v>
      </c>
      <c r="AX382" s="13" t="s">
        <v>75</v>
      </c>
      <c r="AY382" s="243" t="s">
        <v>147</v>
      </c>
    </row>
    <row r="383" s="13" customFormat="1">
      <c r="A383" s="13"/>
      <c r="B383" s="234"/>
      <c r="C383" s="235"/>
      <c r="D383" s="227" t="s">
        <v>160</v>
      </c>
      <c r="E383" s="236" t="s">
        <v>19</v>
      </c>
      <c r="F383" s="237" t="s">
        <v>203</v>
      </c>
      <c r="G383" s="235"/>
      <c r="H383" s="236" t="s">
        <v>19</v>
      </c>
      <c r="I383" s="238"/>
      <c r="J383" s="235"/>
      <c r="K383" s="235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160</v>
      </c>
      <c r="AU383" s="243" t="s">
        <v>84</v>
      </c>
      <c r="AV383" s="13" t="s">
        <v>82</v>
      </c>
      <c r="AW383" s="13" t="s">
        <v>37</v>
      </c>
      <c r="AX383" s="13" t="s">
        <v>75</v>
      </c>
      <c r="AY383" s="243" t="s">
        <v>147</v>
      </c>
    </row>
    <row r="384" s="14" customFormat="1">
      <c r="A384" s="14"/>
      <c r="B384" s="244"/>
      <c r="C384" s="245"/>
      <c r="D384" s="227" t="s">
        <v>160</v>
      </c>
      <c r="E384" s="246" t="s">
        <v>19</v>
      </c>
      <c r="F384" s="247" t="s">
        <v>389</v>
      </c>
      <c r="G384" s="245"/>
      <c r="H384" s="248">
        <v>566.25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160</v>
      </c>
      <c r="AU384" s="254" t="s">
        <v>84</v>
      </c>
      <c r="AV384" s="14" t="s">
        <v>84</v>
      </c>
      <c r="AW384" s="14" t="s">
        <v>37</v>
      </c>
      <c r="AX384" s="14" t="s">
        <v>82</v>
      </c>
      <c r="AY384" s="254" t="s">
        <v>147</v>
      </c>
    </row>
    <row r="385" s="12" customFormat="1" ht="25.92" customHeight="1">
      <c r="A385" s="12"/>
      <c r="B385" s="198"/>
      <c r="C385" s="199"/>
      <c r="D385" s="200" t="s">
        <v>74</v>
      </c>
      <c r="E385" s="201" t="s">
        <v>450</v>
      </c>
      <c r="F385" s="201" t="s">
        <v>451</v>
      </c>
      <c r="G385" s="199"/>
      <c r="H385" s="199"/>
      <c r="I385" s="202"/>
      <c r="J385" s="203">
        <f>BK385</f>
        <v>0</v>
      </c>
      <c r="K385" s="199"/>
      <c r="L385" s="204"/>
      <c r="M385" s="205"/>
      <c r="N385" s="206"/>
      <c r="O385" s="206"/>
      <c r="P385" s="207">
        <f>P386+SUM(P387:P394)+P401+P428</f>
        <v>0</v>
      </c>
      <c r="Q385" s="206"/>
      <c r="R385" s="207">
        <f>R386+SUM(R387:R394)+R401+R428</f>
        <v>0</v>
      </c>
      <c r="S385" s="206"/>
      <c r="T385" s="208">
        <f>T386+SUM(T387:T394)+T401+T428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9" t="s">
        <v>191</v>
      </c>
      <c r="AT385" s="210" t="s">
        <v>74</v>
      </c>
      <c r="AU385" s="210" t="s">
        <v>75</v>
      </c>
      <c r="AY385" s="209" t="s">
        <v>147</v>
      </c>
      <c r="BK385" s="211">
        <f>BK386+SUM(BK387:BK394)+BK401+BK428</f>
        <v>0</v>
      </c>
    </row>
    <row r="386" s="2" customFormat="1" ht="16.5" customHeight="1">
      <c r="A386" s="40"/>
      <c r="B386" s="41"/>
      <c r="C386" s="214" t="s">
        <v>452</v>
      </c>
      <c r="D386" s="214" t="s">
        <v>149</v>
      </c>
      <c r="E386" s="215" t="s">
        <v>453</v>
      </c>
      <c r="F386" s="216" t="s">
        <v>454</v>
      </c>
      <c r="G386" s="217" t="s">
        <v>264</v>
      </c>
      <c r="H386" s="218">
        <v>1</v>
      </c>
      <c r="I386" s="219"/>
      <c r="J386" s="220">
        <f>ROUND(I386*H386,2)</f>
        <v>0</v>
      </c>
      <c r="K386" s="216" t="s">
        <v>271</v>
      </c>
      <c r="L386" s="46"/>
      <c r="M386" s="221" t="s">
        <v>19</v>
      </c>
      <c r="N386" s="222" t="s">
        <v>46</v>
      </c>
      <c r="O386" s="86"/>
      <c r="P386" s="223">
        <f>O386*H386</f>
        <v>0</v>
      </c>
      <c r="Q386" s="223">
        <v>0</v>
      </c>
      <c r="R386" s="223">
        <f>Q386*H386</f>
        <v>0</v>
      </c>
      <c r="S386" s="223">
        <v>0</v>
      </c>
      <c r="T386" s="224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5" t="s">
        <v>455</v>
      </c>
      <c r="AT386" s="225" t="s">
        <v>149</v>
      </c>
      <c r="AU386" s="225" t="s">
        <v>82</v>
      </c>
      <c r="AY386" s="19" t="s">
        <v>147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9" t="s">
        <v>82</v>
      </c>
      <c r="BK386" s="226">
        <f>ROUND(I386*H386,2)</f>
        <v>0</v>
      </c>
      <c r="BL386" s="19" t="s">
        <v>455</v>
      </c>
      <c r="BM386" s="225" t="s">
        <v>456</v>
      </c>
    </row>
    <row r="387" s="2" customFormat="1">
      <c r="A387" s="40"/>
      <c r="B387" s="41"/>
      <c r="C387" s="42"/>
      <c r="D387" s="227" t="s">
        <v>156</v>
      </c>
      <c r="E387" s="42"/>
      <c r="F387" s="228" t="s">
        <v>454</v>
      </c>
      <c r="G387" s="42"/>
      <c r="H387" s="42"/>
      <c r="I387" s="229"/>
      <c r="J387" s="42"/>
      <c r="K387" s="42"/>
      <c r="L387" s="46"/>
      <c r="M387" s="230"/>
      <c r="N387" s="231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156</v>
      </c>
      <c r="AU387" s="19" t="s">
        <v>82</v>
      </c>
    </row>
    <row r="388" s="13" customFormat="1">
      <c r="A388" s="13"/>
      <c r="B388" s="234"/>
      <c r="C388" s="235"/>
      <c r="D388" s="227" t="s">
        <v>160</v>
      </c>
      <c r="E388" s="236" t="s">
        <v>19</v>
      </c>
      <c r="F388" s="237" t="s">
        <v>457</v>
      </c>
      <c r="G388" s="235"/>
      <c r="H388" s="236" t="s">
        <v>19</v>
      </c>
      <c r="I388" s="238"/>
      <c r="J388" s="235"/>
      <c r="K388" s="235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160</v>
      </c>
      <c r="AU388" s="243" t="s">
        <v>82</v>
      </c>
      <c r="AV388" s="13" t="s">
        <v>82</v>
      </c>
      <c r="AW388" s="13" t="s">
        <v>37</v>
      </c>
      <c r="AX388" s="13" t="s">
        <v>75</v>
      </c>
      <c r="AY388" s="243" t="s">
        <v>147</v>
      </c>
    </row>
    <row r="389" s="14" customFormat="1">
      <c r="A389" s="14"/>
      <c r="B389" s="244"/>
      <c r="C389" s="245"/>
      <c r="D389" s="227" t="s">
        <v>160</v>
      </c>
      <c r="E389" s="246" t="s">
        <v>19</v>
      </c>
      <c r="F389" s="247" t="s">
        <v>82</v>
      </c>
      <c r="G389" s="245"/>
      <c r="H389" s="248">
        <v>1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160</v>
      </c>
      <c r="AU389" s="254" t="s">
        <v>82</v>
      </c>
      <c r="AV389" s="14" t="s">
        <v>84</v>
      </c>
      <c r="AW389" s="14" t="s">
        <v>37</v>
      </c>
      <c r="AX389" s="14" t="s">
        <v>75</v>
      </c>
      <c r="AY389" s="254" t="s">
        <v>147</v>
      </c>
    </row>
    <row r="390" s="15" customFormat="1">
      <c r="A390" s="15"/>
      <c r="B390" s="265"/>
      <c r="C390" s="266"/>
      <c r="D390" s="227" t="s">
        <v>160</v>
      </c>
      <c r="E390" s="267" t="s">
        <v>19</v>
      </c>
      <c r="F390" s="268" t="s">
        <v>260</v>
      </c>
      <c r="G390" s="266"/>
      <c r="H390" s="269">
        <v>1</v>
      </c>
      <c r="I390" s="270"/>
      <c r="J390" s="266"/>
      <c r="K390" s="266"/>
      <c r="L390" s="271"/>
      <c r="M390" s="272"/>
      <c r="N390" s="273"/>
      <c r="O390" s="273"/>
      <c r="P390" s="273"/>
      <c r="Q390" s="273"/>
      <c r="R390" s="273"/>
      <c r="S390" s="273"/>
      <c r="T390" s="27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5" t="s">
        <v>160</v>
      </c>
      <c r="AU390" s="275" t="s">
        <v>82</v>
      </c>
      <c r="AV390" s="15" t="s">
        <v>154</v>
      </c>
      <c r="AW390" s="15" t="s">
        <v>37</v>
      </c>
      <c r="AX390" s="15" t="s">
        <v>82</v>
      </c>
      <c r="AY390" s="275" t="s">
        <v>147</v>
      </c>
    </row>
    <row r="391" s="2" customFormat="1" ht="16.5" customHeight="1">
      <c r="A391" s="40"/>
      <c r="B391" s="41"/>
      <c r="C391" s="214" t="s">
        <v>458</v>
      </c>
      <c r="D391" s="214" t="s">
        <v>149</v>
      </c>
      <c r="E391" s="215" t="s">
        <v>459</v>
      </c>
      <c r="F391" s="216" t="s">
        <v>460</v>
      </c>
      <c r="G391" s="217" t="s">
        <v>264</v>
      </c>
      <c r="H391" s="218">
        <v>1</v>
      </c>
      <c r="I391" s="219"/>
      <c r="J391" s="220">
        <f>ROUND(I391*H391,2)</f>
        <v>0</v>
      </c>
      <c r="K391" s="216" t="s">
        <v>153</v>
      </c>
      <c r="L391" s="46"/>
      <c r="M391" s="221" t="s">
        <v>19</v>
      </c>
      <c r="N391" s="222" t="s">
        <v>46</v>
      </c>
      <c r="O391" s="86"/>
      <c r="P391" s="223">
        <f>O391*H391</f>
        <v>0</v>
      </c>
      <c r="Q391" s="223">
        <v>0</v>
      </c>
      <c r="R391" s="223">
        <f>Q391*H391</f>
        <v>0</v>
      </c>
      <c r="S391" s="223">
        <v>0</v>
      </c>
      <c r="T391" s="224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5" t="s">
        <v>455</v>
      </c>
      <c r="AT391" s="225" t="s">
        <v>149</v>
      </c>
      <c r="AU391" s="225" t="s">
        <v>82</v>
      </c>
      <c r="AY391" s="19" t="s">
        <v>147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9" t="s">
        <v>82</v>
      </c>
      <c r="BK391" s="226">
        <f>ROUND(I391*H391,2)</f>
        <v>0</v>
      </c>
      <c r="BL391" s="19" t="s">
        <v>455</v>
      </c>
      <c r="BM391" s="225" t="s">
        <v>461</v>
      </c>
    </row>
    <row r="392" s="2" customFormat="1">
      <c r="A392" s="40"/>
      <c r="B392" s="41"/>
      <c r="C392" s="42"/>
      <c r="D392" s="227" t="s">
        <v>156</v>
      </c>
      <c r="E392" s="42"/>
      <c r="F392" s="228" t="s">
        <v>460</v>
      </c>
      <c r="G392" s="42"/>
      <c r="H392" s="42"/>
      <c r="I392" s="229"/>
      <c r="J392" s="42"/>
      <c r="K392" s="42"/>
      <c r="L392" s="46"/>
      <c r="M392" s="230"/>
      <c r="N392" s="231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156</v>
      </c>
      <c r="AU392" s="19" t="s">
        <v>82</v>
      </c>
    </row>
    <row r="393" s="2" customFormat="1">
      <c r="A393" s="40"/>
      <c r="B393" s="41"/>
      <c r="C393" s="42"/>
      <c r="D393" s="232" t="s">
        <v>158</v>
      </c>
      <c r="E393" s="42"/>
      <c r="F393" s="233" t="s">
        <v>462</v>
      </c>
      <c r="G393" s="42"/>
      <c r="H393" s="42"/>
      <c r="I393" s="229"/>
      <c r="J393" s="42"/>
      <c r="K393" s="42"/>
      <c r="L393" s="46"/>
      <c r="M393" s="230"/>
      <c r="N393" s="231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158</v>
      </c>
      <c r="AU393" s="19" t="s">
        <v>82</v>
      </c>
    </row>
    <row r="394" s="12" customFormat="1" ht="22.8" customHeight="1">
      <c r="A394" s="12"/>
      <c r="B394" s="198"/>
      <c r="C394" s="199"/>
      <c r="D394" s="200" t="s">
        <v>74</v>
      </c>
      <c r="E394" s="212" t="s">
        <v>463</v>
      </c>
      <c r="F394" s="212" t="s">
        <v>464</v>
      </c>
      <c r="G394" s="199"/>
      <c r="H394" s="199"/>
      <c r="I394" s="202"/>
      <c r="J394" s="213">
        <f>BK394</f>
        <v>0</v>
      </c>
      <c r="K394" s="199"/>
      <c r="L394" s="204"/>
      <c r="M394" s="205"/>
      <c r="N394" s="206"/>
      <c r="O394" s="206"/>
      <c r="P394" s="207">
        <f>SUM(P395:P400)</f>
        <v>0</v>
      </c>
      <c r="Q394" s="206"/>
      <c r="R394" s="207">
        <f>SUM(R395:R400)</f>
        <v>0</v>
      </c>
      <c r="S394" s="206"/>
      <c r="T394" s="208">
        <f>SUM(T395:T400)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9" t="s">
        <v>191</v>
      </c>
      <c r="AT394" s="210" t="s">
        <v>74</v>
      </c>
      <c r="AU394" s="210" t="s">
        <v>82</v>
      </c>
      <c r="AY394" s="209" t="s">
        <v>147</v>
      </c>
      <c r="BK394" s="211">
        <f>SUM(BK395:BK400)</f>
        <v>0</v>
      </c>
    </row>
    <row r="395" s="2" customFormat="1" ht="16.5" customHeight="1">
      <c r="A395" s="40"/>
      <c r="B395" s="41"/>
      <c r="C395" s="214" t="s">
        <v>465</v>
      </c>
      <c r="D395" s="214" t="s">
        <v>149</v>
      </c>
      <c r="E395" s="215" t="s">
        <v>466</v>
      </c>
      <c r="F395" s="216" t="s">
        <v>467</v>
      </c>
      <c r="G395" s="217" t="s">
        <v>264</v>
      </c>
      <c r="H395" s="218">
        <v>1</v>
      </c>
      <c r="I395" s="219"/>
      <c r="J395" s="220">
        <f>ROUND(I395*H395,2)</f>
        <v>0</v>
      </c>
      <c r="K395" s="216" t="s">
        <v>153</v>
      </c>
      <c r="L395" s="46"/>
      <c r="M395" s="221" t="s">
        <v>19</v>
      </c>
      <c r="N395" s="222" t="s">
        <v>46</v>
      </c>
      <c r="O395" s="86"/>
      <c r="P395" s="223">
        <f>O395*H395</f>
        <v>0</v>
      </c>
      <c r="Q395" s="223">
        <v>0</v>
      </c>
      <c r="R395" s="223">
        <f>Q395*H395</f>
        <v>0</v>
      </c>
      <c r="S395" s="223">
        <v>0</v>
      </c>
      <c r="T395" s="224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5" t="s">
        <v>455</v>
      </c>
      <c r="AT395" s="225" t="s">
        <v>149</v>
      </c>
      <c r="AU395" s="225" t="s">
        <v>84</v>
      </c>
      <c r="AY395" s="19" t="s">
        <v>147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9" t="s">
        <v>82</v>
      </c>
      <c r="BK395" s="226">
        <f>ROUND(I395*H395,2)</f>
        <v>0</v>
      </c>
      <c r="BL395" s="19" t="s">
        <v>455</v>
      </c>
      <c r="BM395" s="225" t="s">
        <v>468</v>
      </c>
    </row>
    <row r="396" s="2" customFormat="1">
      <c r="A396" s="40"/>
      <c r="B396" s="41"/>
      <c r="C396" s="42"/>
      <c r="D396" s="227" t="s">
        <v>156</v>
      </c>
      <c r="E396" s="42"/>
      <c r="F396" s="228" t="s">
        <v>467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156</v>
      </c>
      <c r="AU396" s="19" t="s">
        <v>84</v>
      </c>
    </row>
    <row r="397" s="2" customFormat="1">
      <c r="A397" s="40"/>
      <c r="B397" s="41"/>
      <c r="C397" s="42"/>
      <c r="D397" s="232" t="s">
        <v>158</v>
      </c>
      <c r="E397" s="42"/>
      <c r="F397" s="233" t="s">
        <v>469</v>
      </c>
      <c r="G397" s="42"/>
      <c r="H397" s="42"/>
      <c r="I397" s="229"/>
      <c r="J397" s="42"/>
      <c r="K397" s="42"/>
      <c r="L397" s="46"/>
      <c r="M397" s="230"/>
      <c r="N397" s="231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158</v>
      </c>
      <c r="AU397" s="19" t="s">
        <v>84</v>
      </c>
    </row>
    <row r="398" s="13" customFormat="1">
      <c r="A398" s="13"/>
      <c r="B398" s="234"/>
      <c r="C398" s="235"/>
      <c r="D398" s="227" t="s">
        <v>160</v>
      </c>
      <c r="E398" s="236" t="s">
        <v>19</v>
      </c>
      <c r="F398" s="237" t="s">
        <v>470</v>
      </c>
      <c r="G398" s="235"/>
      <c r="H398" s="236" t="s">
        <v>19</v>
      </c>
      <c r="I398" s="238"/>
      <c r="J398" s="235"/>
      <c r="K398" s="235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160</v>
      </c>
      <c r="AU398" s="243" t="s">
        <v>84</v>
      </c>
      <c r="AV398" s="13" t="s">
        <v>82</v>
      </c>
      <c r="AW398" s="13" t="s">
        <v>37</v>
      </c>
      <c r="AX398" s="13" t="s">
        <v>75</v>
      </c>
      <c r="AY398" s="243" t="s">
        <v>147</v>
      </c>
    </row>
    <row r="399" s="13" customFormat="1">
      <c r="A399" s="13"/>
      <c r="B399" s="234"/>
      <c r="C399" s="235"/>
      <c r="D399" s="227" t="s">
        <v>160</v>
      </c>
      <c r="E399" s="236" t="s">
        <v>19</v>
      </c>
      <c r="F399" s="237" t="s">
        <v>471</v>
      </c>
      <c r="G399" s="235"/>
      <c r="H399" s="236" t="s">
        <v>19</v>
      </c>
      <c r="I399" s="238"/>
      <c r="J399" s="235"/>
      <c r="K399" s="235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160</v>
      </c>
      <c r="AU399" s="243" t="s">
        <v>84</v>
      </c>
      <c r="AV399" s="13" t="s">
        <v>82</v>
      </c>
      <c r="AW399" s="13" t="s">
        <v>37</v>
      </c>
      <c r="AX399" s="13" t="s">
        <v>75</v>
      </c>
      <c r="AY399" s="243" t="s">
        <v>147</v>
      </c>
    </row>
    <row r="400" s="14" customFormat="1">
      <c r="A400" s="14"/>
      <c r="B400" s="244"/>
      <c r="C400" s="245"/>
      <c r="D400" s="227" t="s">
        <v>160</v>
      </c>
      <c r="E400" s="246" t="s">
        <v>19</v>
      </c>
      <c r="F400" s="247" t="s">
        <v>82</v>
      </c>
      <c r="G400" s="245"/>
      <c r="H400" s="248">
        <v>1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160</v>
      </c>
      <c r="AU400" s="254" t="s">
        <v>84</v>
      </c>
      <c r="AV400" s="14" t="s">
        <v>84</v>
      </c>
      <c r="AW400" s="14" t="s">
        <v>37</v>
      </c>
      <c r="AX400" s="14" t="s">
        <v>82</v>
      </c>
      <c r="AY400" s="254" t="s">
        <v>147</v>
      </c>
    </row>
    <row r="401" s="12" customFormat="1" ht="22.8" customHeight="1">
      <c r="A401" s="12"/>
      <c r="B401" s="198"/>
      <c r="C401" s="199"/>
      <c r="D401" s="200" t="s">
        <v>74</v>
      </c>
      <c r="E401" s="212" t="s">
        <v>472</v>
      </c>
      <c r="F401" s="212" t="s">
        <v>473</v>
      </c>
      <c r="G401" s="199"/>
      <c r="H401" s="199"/>
      <c r="I401" s="202"/>
      <c r="J401" s="213">
        <f>BK401</f>
        <v>0</v>
      </c>
      <c r="K401" s="199"/>
      <c r="L401" s="204"/>
      <c r="M401" s="205"/>
      <c r="N401" s="206"/>
      <c r="O401" s="206"/>
      <c r="P401" s="207">
        <f>SUM(P402:P427)</f>
        <v>0</v>
      </c>
      <c r="Q401" s="206"/>
      <c r="R401" s="207">
        <f>SUM(R402:R427)</f>
        <v>0</v>
      </c>
      <c r="S401" s="206"/>
      <c r="T401" s="208">
        <f>SUM(T402:T427)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9" t="s">
        <v>191</v>
      </c>
      <c r="AT401" s="210" t="s">
        <v>74</v>
      </c>
      <c r="AU401" s="210" t="s">
        <v>82</v>
      </c>
      <c r="AY401" s="209" t="s">
        <v>147</v>
      </c>
      <c r="BK401" s="211">
        <f>SUM(BK402:BK427)</f>
        <v>0</v>
      </c>
    </row>
    <row r="402" s="2" customFormat="1" ht="16.5" customHeight="1">
      <c r="A402" s="40"/>
      <c r="B402" s="41"/>
      <c r="C402" s="214" t="s">
        <v>474</v>
      </c>
      <c r="D402" s="214" t="s">
        <v>149</v>
      </c>
      <c r="E402" s="215" t="s">
        <v>475</v>
      </c>
      <c r="F402" s="216" t="s">
        <v>476</v>
      </c>
      <c r="G402" s="217" t="s">
        <v>264</v>
      </c>
      <c r="H402" s="218">
        <v>1</v>
      </c>
      <c r="I402" s="219"/>
      <c r="J402" s="220">
        <f>ROUND(I402*H402,2)</f>
        <v>0</v>
      </c>
      <c r="K402" s="216" t="s">
        <v>153</v>
      </c>
      <c r="L402" s="46"/>
      <c r="M402" s="221" t="s">
        <v>19</v>
      </c>
      <c r="N402" s="222" t="s">
        <v>46</v>
      </c>
      <c r="O402" s="86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455</v>
      </c>
      <c r="AT402" s="225" t="s">
        <v>149</v>
      </c>
      <c r="AU402" s="225" t="s">
        <v>84</v>
      </c>
      <c r="AY402" s="19" t="s">
        <v>147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82</v>
      </c>
      <c r="BK402" s="226">
        <f>ROUND(I402*H402,2)</f>
        <v>0</v>
      </c>
      <c r="BL402" s="19" t="s">
        <v>455</v>
      </c>
      <c r="BM402" s="225" t="s">
        <v>477</v>
      </c>
    </row>
    <row r="403" s="2" customFormat="1">
      <c r="A403" s="40"/>
      <c r="B403" s="41"/>
      <c r="C403" s="42"/>
      <c r="D403" s="227" t="s">
        <v>156</v>
      </c>
      <c r="E403" s="42"/>
      <c r="F403" s="228" t="s">
        <v>476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156</v>
      </c>
      <c r="AU403" s="19" t="s">
        <v>84</v>
      </c>
    </row>
    <row r="404" s="2" customFormat="1">
      <c r="A404" s="40"/>
      <c r="B404" s="41"/>
      <c r="C404" s="42"/>
      <c r="D404" s="232" t="s">
        <v>158</v>
      </c>
      <c r="E404" s="42"/>
      <c r="F404" s="233" t="s">
        <v>478</v>
      </c>
      <c r="G404" s="42"/>
      <c r="H404" s="42"/>
      <c r="I404" s="229"/>
      <c r="J404" s="42"/>
      <c r="K404" s="42"/>
      <c r="L404" s="46"/>
      <c r="M404" s="230"/>
      <c r="N404" s="231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158</v>
      </c>
      <c r="AU404" s="19" t="s">
        <v>84</v>
      </c>
    </row>
    <row r="405" s="13" customFormat="1">
      <c r="A405" s="13"/>
      <c r="B405" s="234"/>
      <c r="C405" s="235"/>
      <c r="D405" s="227" t="s">
        <v>160</v>
      </c>
      <c r="E405" s="236" t="s">
        <v>19</v>
      </c>
      <c r="F405" s="237" t="s">
        <v>470</v>
      </c>
      <c r="G405" s="235"/>
      <c r="H405" s="236" t="s">
        <v>19</v>
      </c>
      <c r="I405" s="238"/>
      <c r="J405" s="235"/>
      <c r="K405" s="235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160</v>
      </c>
      <c r="AU405" s="243" t="s">
        <v>84</v>
      </c>
      <c r="AV405" s="13" t="s">
        <v>82</v>
      </c>
      <c r="AW405" s="13" t="s">
        <v>37</v>
      </c>
      <c r="AX405" s="13" t="s">
        <v>75</v>
      </c>
      <c r="AY405" s="243" t="s">
        <v>147</v>
      </c>
    </row>
    <row r="406" s="13" customFormat="1">
      <c r="A406" s="13"/>
      <c r="B406" s="234"/>
      <c r="C406" s="235"/>
      <c r="D406" s="227" t="s">
        <v>160</v>
      </c>
      <c r="E406" s="236" t="s">
        <v>19</v>
      </c>
      <c r="F406" s="237" t="s">
        <v>471</v>
      </c>
      <c r="G406" s="235"/>
      <c r="H406" s="236" t="s">
        <v>19</v>
      </c>
      <c r="I406" s="238"/>
      <c r="J406" s="235"/>
      <c r="K406" s="235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160</v>
      </c>
      <c r="AU406" s="243" t="s">
        <v>84</v>
      </c>
      <c r="AV406" s="13" t="s">
        <v>82</v>
      </c>
      <c r="AW406" s="13" t="s">
        <v>37</v>
      </c>
      <c r="AX406" s="13" t="s">
        <v>75</v>
      </c>
      <c r="AY406" s="243" t="s">
        <v>147</v>
      </c>
    </row>
    <row r="407" s="14" customFormat="1">
      <c r="A407" s="14"/>
      <c r="B407" s="244"/>
      <c r="C407" s="245"/>
      <c r="D407" s="227" t="s">
        <v>160</v>
      </c>
      <c r="E407" s="246" t="s">
        <v>19</v>
      </c>
      <c r="F407" s="247" t="s">
        <v>82</v>
      </c>
      <c r="G407" s="245"/>
      <c r="H407" s="248">
        <v>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160</v>
      </c>
      <c r="AU407" s="254" t="s">
        <v>84</v>
      </c>
      <c r="AV407" s="14" t="s">
        <v>84</v>
      </c>
      <c r="AW407" s="14" t="s">
        <v>37</v>
      </c>
      <c r="AX407" s="14" t="s">
        <v>82</v>
      </c>
      <c r="AY407" s="254" t="s">
        <v>147</v>
      </c>
    </row>
    <row r="408" s="2" customFormat="1" ht="24.15" customHeight="1">
      <c r="A408" s="40"/>
      <c r="B408" s="41"/>
      <c r="C408" s="214" t="s">
        <v>479</v>
      </c>
      <c r="D408" s="214" t="s">
        <v>149</v>
      </c>
      <c r="E408" s="215" t="s">
        <v>480</v>
      </c>
      <c r="F408" s="216" t="s">
        <v>481</v>
      </c>
      <c r="G408" s="217" t="s">
        <v>264</v>
      </c>
      <c r="H408" s="218">
        <v>1</v>
      </c>
      <c r="I408" s="219"/>
      <c r="J408" s="220">
        <f>ROUND(I408*H408,2)</f>
        <v>0</v>
      </c>
      <c r="K408" s="216" t="s">
        <v>153</v>
      </c>
      <c r="L408" s="46"/>
      <c r="M408" s="221" t="s">
        <v>19</v>
      </c>
      <c r="N408" s="222" t="s">
        <v>46</v>
      </c>
      <c r="O408" s="86"/>
      <c r="P408" s="223">
        <f>O408*H408</f>
        <v>0</v>
      </c>
      <c r="Q408" s="223">
        <v>0</v>
      </c>
      <c r="R408" s="223">
        <f>Q408*H408</f>
        <v>0</v>
      </c>
      <c r="S408" s="223">
        <v>0</v>
      </c>
      <c r="T408" s="22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455</v>
      </c>
      <c r="AT408" s="225" t="s">
        <v>149</v>
      </c>
      <c r="AU408" s="225" t="s">
        <v>84</v>
      </c>
      <c r="AY408" s="19" t="s">
        <v>147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82</v>
      </c>
      <c r="BK408" s="226">
        <f>ROUND(I408*H408,2)</f>
        <v>0</v>
      </c>
      <c r="BL408" s="19" t="s">
        <v>455</v>
      </c>
      <c r="BM408" s="225" t="s">
        <v>482</v>
      </c>
    </row>
    <row r="409" s="2" customFormat="1">
      <c r="A409" s="40"/>
      <c r="B409" s="41"/>
      <c r="C409" s="42"/>
      <c r="D409" s="227" t="s">
        <v>156</v>
      </c>
      <c r="E409" s="42"/>
      <c r="F409" s="228" t="s">
        <v>481</v>
      </c>
      <c r="G409" s="42"/>
      <c r="H409" s="42"/>
      <c r="I409" s="229"/>
      <c r="J409" s="42"/>
      <c r="K409" s="42"/>
      <c r="L409" s="46"/>
      <c r="M409" s="230"/>
      <c r="N409" s="231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156</v>
      </c>
      <c r="AU409" s="19" t="s">
        <v>84</v>
      </c>
    </row>
    <row r="410" s="2" customFormat="1">
      <c r="A410" s="40"/>
      <c r="B410" s="41"/>
      <c r="C410" s="42"/>
      <c r="D410" s="232" t="s">
        <v>158</v>
      </c>
      <c r="E410" s="42"/>
      <c r="F410" s="233" t="s">
        <v>483</v>
      </c>
      <c r="G410" s="42"/>
      <c r="H410" s="42"/>
      <c r="I410" s="229"/>
      <c r="J410" s="42"/>
      <c r="K410" s="42"/>
      <c r="L410" s="46"/>
      <c r="M410" s="230"/>
      <c r="N410" s="231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158</v>
      </c>
      <c r="AU410" s="19" t="s">
        <v>84</v>
      </c>
    </row>
    <row r="411" s="13" customFormat="1">
      <c r="A411" s="13"/>
      <c r="B411" s="234"/>
      <c r="C411" s="235"/>
      <c r="D411" s="227" t="s">
        <v>160</v>
      </c>
      <c r="E411" s="236" t="s">
        <v>19</v>
      </c>
      <c r="F411" s="237" t="s">
        <v>470</v>
      </c>
      <c r="G411" s="235"/>
      <c r="H411" s="236" t="s">
        <v>19</v>
      </c>
      <c r="I411" s="238"/>
      <c r="J411" s="235"/>
      <c r="K411" s="235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160</v>
      </c>
      <c r="AU411" s="243" t="s">
        <v>84</v>
      </c>
      <c r="AV411" s="13" t="s">
        <v>82</v>
      </c>
      <c r="AW411" s="13" t="s">
        <v>37</v>
      </c>
      <c r="AX411" s="13" t="s">
        <v>75</v>
      </c>
      <c r="AY411" s="243" t="s">
        <v>147</v>
      </c>
    </row>
    <row r="412" s="13" customFormat="1">
      <c r="A412" s="13"/>
      <c r="B412" s="234"/>
      <c r="C412" s="235"/>
      <c r="D412" s="227" t="s">
        <v>160</v>
      </c>
      <c r="E412" s="236" t="s">
        <v>19</v>
      </c>
      <c r="F412" s="237" t="s">
        <v>484</v>
      </c>
      <c r="G412" s="235"/>
      <c r="H412" s="236" t="s">
        <v>19</v>
      </c>
      <c r="I412" s="238"/>
      <c r="J412" s="235"/>
      <c r="K412" s="235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160</v>
      </c>
      <c r="AU412" s="243" t="s">
        <v>84</v>
      </c>
      <c r="AV412" s="13" t="s">
        <v>82</v>
      </c>
      <c r="AW412" s="13" t="s">
        <v>37</v>
      </c>
      <c r="AX412" s="13" t="s">
        <v>75</v>
      </c>
      <c r="AY412" s="243" t="s">
        <v>147</v>
      </c>
    </row>
    <row r="413" s="13" customFormat="1">
      <c r="A413" s="13"/>
      <c r="B413" s="234"/>
      <c r="C413" s="235"/>
      <c r="D413" s="227" t="s">
        <v>160</v>
      </c>
      <c r="E413" s="236" t="s">
        <v>19</v>
      </c>
      <c r="F413" s="237" t="s">
        <v>485</v>
      </c>
      <c r="G413" s="235"/>
      <c r="H413" s="236" t="s">
        <v>19</v>
      </c>
      <c r="I413" s="238"/>
      <c r="J413" s="235"/>
      <c r="K413" s="235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160</v>
      </c>
      <c r="AU413" s="243" t="s">
        <v>84</v>
      </c>
      <c r="AV413" s="13" t="s">
        <v>82</v>
      </c>
      <c r="AW413" s="13" t="s">
        <v>37</v>
      </c>
      <c r="AX413" s="13" t="s">
        <v>75</v>
      </c>
      <c r="AY413" s="243" t="s">
        <v>147</v>
      </c>
    </row>
    <row r="414" s="14" customFormat="1">
      <c r="A414" s="14"/>
      <c r="B414" s="244"/>
      <c r="C414" s="245"/>
      <c r="D414" s="227" t="s">
        <v>160</v>
      </c>
      <c r="E414" s="246" t="s">
        <v>19</v>
      </c>
      <c r="F414" s="247" t="s">
        <v>82</v>
      </c>
      <c r="G414" s="245"/>
      <c r="H414" s="248">
        <v>1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160</v>
      </c>
      <c r="AU414" s="254" t="s">
        <v>84</v>
      </c>
      <c r="AV414" s="14" t="s">
        <v>84</v>
      </c>
      <c r="AW414" s="14" t="s">
        <v>37</v>
      </c>
      <c r="AX414" s="14" t="s">
        <v>82</v>
      </c>
      <c r="AY414" s="254" t="s">
        <v>147</v>
      </c>
    </row>
    <row r="415" s="2" customFormat="1" ht="24.15" customHeight="1">
      <c r="A415" s="40"/>
      <c r="B415" s="41"/>
      <c r="C415" s="214" t="s">
        <v>486</v>
      </c>
      <c r="D415" s="214" t="s">
        <v>149</v>
      </c>
      <c r="E415" s="215" t="s">
        <v>487</v>
      </c>
      <c r="F415" s="216" t="s">
        <v>488</v>
      </c>
      <c r="G415" s="217" t="s">
        <v>489</v>
      </c>
      <c r="H415" s="218">
        <v>1</v>
      </c>
      <c r="I415" s="219"/>
      <c r="J415" s="220">
        <f>ROUND(I415*H415,2)</f>
        <v>0</v>
      </c>
      <c r="K415" s="216" t="s">
        <v>271</v>
      </c>
      <c r="L415" s="46"/>
      <c r="M415" s="221" t="s">
        <v>19</v>
      </c>
      <c r="N415" s="222" t="s">
        <v>46</v>
      </c>
      <c r="O415" s="86"/>
      <c r="P415" s="223">
        <f>O415*H415</f>
        <v>0</v>
      </c>
      <c r="Q415" s="223">
        <v>0</v>
      </c>
      <c r="R415" s="223">
        <f>Q415*H415</f>
        <v>0</v>
      </c>
      <c r="S415" s="223">
        <v>0</v>
      </c>
      <c r="T415" s="224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5" t="s">
        <v>455</v>
      </c>
      <c r="AT415" s="225" t="s">
        <v>149</v>
      </c>
      <c r="AU415" s="225" t="s">
        <v>84</v>
      </c>
      <c r="AY415" s="19" t="s">
        <v>147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9" t="s">
        <v>82</v>
      </c>
      <c r="BK415" s="226">
        <f>ROUND(I415*H415,2)</f>
        <v>0</v>
      </c>
      <c r="BL415" s="19" t="s">
        <v>455</v>
      </c>
      <c r="BM415" s="225" t="s">
        <v>490</v>
      </c>
    </row>
    <row r="416" s="2" customFormat="1">
      <c r="A416" s="40"/>
      <c r="B416" s="41"/>
      <c r="C416" s="42"/>
      <c r="D416" s="227" t="s">
        <v>156</v>
      </c>
      <c r="E416" s="42"/>
      <c r="F416" s="228" t="s">
        <v>488</v>
      </c>
      <c r="G416" s="42"/>
      <c r="H416" s="42"/>
      <c r="I416" s="229"/>
      <c r="J416" s="42"/>
      <c r="K416" s="42"/>
      <c r="L416" s="46"/>
      <c r="M416" s="230"/>
      <c r="N416" s="23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156</v>
      </c>
      <c r="AU416" s="19" t="s">
        <v>84</v>
      </c>
    </row>
    <row r="417" s="13" customFormat="1">
      <c r="A417" s="13"/>
      <c r="B417" s="234"/>
      <c r="C417" s="235"/>
      <c r="D417" s="227" t="s">
        <v>160</v>
      </c>
      <c r="E417" s="236" t="s">
        <v>19</v>
      </c>
      <c r="F417" s="237" t="s">
        <v>491</v>
      </c>
      <c r="G417" s="235"/>
      <c r="H417" s="236" t="s">
        <v>19</v>
      </c>
      <c r="I417" s="238"/>
      <c r="J417" s="235"/>
      <c r="K417" s="235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160</v>
      </c>
      <c r="AU417" s="243" t="s">
        <v>84</v>
      </c>
      <c r="AV417" s="13" t="s">
        <v>82</v>
      </c>
      <c r="AW417" s="13" t="s">
        <v>37</v>
      </c>
      <c r="AX417" s="13" t="s">
        <v>75</v>
      </c>
      <c r="AY417" s="243" t="s">
        <v>147</v>
      </c>
    </row>
    <row r="418" s="13" customFormat="1">
      <c r="A418" s="13"/>
      <c r="B418" s="234"/>
      <c r="C418" s="235"/>
      <c r="D418" s="227" t="s">
        <v>160</v>
      </c>
      <c r="E418" s="236" t="s">
        <v>19</v>
      </c>
      <c r="F418" s="237" t="s">
        <v>492</v>
      </c>
      <c r="G418" s="235"/>
      <c r="H418" s="236" t="s">
        <v>19</v>
      </c>
      <c r="I418" s="238"/>
      <c r="J418" s="235"/>
      <c r="K418" s="235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160</v>
      </c>
      <c r="AU418" s="243" t="s">
        <v>84</v>
      </c>
      <c r="AV418" s="13" t="s">
        <v>82</v>
      </c>
      <c r="AW418" s="13" t="s">
        <v>37</v>
      </c>
      <c r="AX418" s="13" t="s">
        <v>75</v>
      </c>
      <c r="AY418" s="243" t="s">
        <v>147</v>
      </c>
    </row>
    <row r="419" s="13" customFormat="1">
      <c r="A419" s="13"/>
      <c r="B419" s="234"/>
      <c r="C419" s="235"/>
      <c r="D419" s="227" t="s">
        <v>160</v>
      </c>
      <c r="E419" s="236" t="s">
        <v>19</v>
      </c>
      <c r="F419" s="237" t="s">
        <v>493</v>
      </c>
      <c r="G419" s="235"/>
      <c r="H419" s="236" t="s">
        <v>19</v>
      </c>
      <c r="I419" s="238"/>
      <c r="J419" s="235"/>
      <c r="K419" s="235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160</v>
      </c>
      <c r="AU419" s="243" t="s">
        <v>84</v>
      </c>
      <c r="AV419" s="13" t="s">
        <v>82</v>
      </c>
      <c r="AW419" s="13" t="s">
        <v>37</v>
      </c>
      <c r="AX419" s="13" t="s">
        <v>75</v>
      </c>
      <c r="AY419" s="243" t="s">
        <v>147</v>
      </c>
    </row>
    <row r="420" s="14" customFormat="1">
      <c r="A420" s="14"/>
      <c r="B420" s="244"/>
      <c r="C420" s="245"/>
      <c r="D420" s="227" t="s">
        <v>160</v>
      </c>
      <c r="E420" s="246" t="s">
        <v>19</v>
      </c>
      <c r="F420" s="247" t="s">
        <v>82</v>
      </c>
      <c r="G420" s="245"/>
      <c r="H420" s="248">
        <v>1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160</v>
      </c>
      <c r="AU420" s="254" t="s">
        <v>84</v>
      </c>
      <c r="AV420" s="14" t="s">
        <v>84</v>
      </c>
      <c r="AW420" s="14" t="s">
        <v>37</v>
      </c>
      <c r="AX420" s="14" t="s">
        <v>82</v>
      </c>
      <c r="AY420" s="254" t="s">
        <v>147</v>
      </c>
    </row>
    <row r="421" s="2" customFormat="1" ht="16.5" customHeight="1">
      <c r="A421" s="40"/>
      <c r="B421" s="41"/>
      <c r="C421" s="214" t="s">
        <v>494</v>
      </c>
      <c r="D421" s="214" t="s">
        <v>149</v>
      </c>
      <c r="E421" s="215" t="s">
        <v>495</v>
      </c>
      <c r="F421" s="216" t="s">
        <v>496</v>
      </c>
      <c r="G421" s="217" t="s">
        <v>264</v>
      </c>
      <c r="H421" s="218">
        <v>1</v>
      </c>
      <c r="I421" s="219"/>
      <c r="J421" s="220">
        <f>ROUND(I421*H421,2)</f>
        <v>0</v>
      </c>
      <c r="K421" s="216" t="s">
        <v>153</v>
      </c>
      <c r="L421" s="46"/>
      <c r="M421" s="221" t="s">
        <v>19</v>
      </c>
      <c r="N421" s="222" t="s">
        <v>46</v>
      </c>
      <c r="O421" s="86"/>
      <c r="P421" s="223">
        <f>O421*H421</f>
        <v>0</v>
      </c>
      <c r="Q421" s="223">
        <v>0</v>
      </c>
      <c r="R421" s="223">
        <f>Q421*H421</f>
        <v>0</v>
      </c>
      <c r="S421" s="223">
        <v>0</v>
      </c>
      <c r="T421" s="22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455</v>
      </c>
      <c r="AT421" s="225" t="s">
        <v>149</v>
      </c>
      <c r="AU421" s="225" t="s">
        <v>84</v>
      </c>
      <c r="AY421" s="19" t="s">
        <v>147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82</v>
      </c>
      <c r="BK421" s="226">
        <f>ROUND(I421*H421,2)</f>
        <v>0</v>
      </c>
      <c r="BL421" s="19" t="s">
        <v>455</v>
      </c>
      <c r="BM421" s="225" t="s">
        <v>497</v>
      </c>
    </row>
    <row r="422" s="2" customFormat="1">
      <c r="A422" s="40"/>
      <c r="B422" s="41"/>
      <c r="C422" s="42"/>
      <c r="D422" s="227" t="s">
        <v>156</v>
      </c>
      <c r="E422" s="42"/>
      <c r="F422" s="228" t="s">
        <v>496</v>
      </c>
      <c r="G422" s="42"/>
      <c r="H422" s="42"/>
      <c r="I422" s="229"/>
      <c r="J422" s="42"/>
      <c r="K422" s="42"/>
      <c r="L422" s="46"/>
      <c r="M422" s="230"/>
      <c r="N422" s="231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156</v>
      </c>
      <c r="AU422" s="19" t="s">
        <v>84</v>
      </c>
    </row>
    <row r="423" s="2" customFormat="1">
      <c r="A423" s="40"/>
      <c r="B423" s="41"/>
      <c r="C423" s="42"/>
      <c r="D423" s="232" t="s">
        <v>158</v>
      </c>
      <c r="E423" s="42"/>
      <c r="F423" s="233" t="s">
        <v>498</v>
      </c>
      <c r="G423" s="42"/>
      <c r="H423" s="42"/>
      <c r="I423" s="229"/>
      <c r="J423" s="42"/>
      <c r="K423" s="42"/>
      <c r="L423" s="46"/>
      <c r="M423" s="230"/>
      <c r="N423" s="231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158</v>
      </c>
      <c r="AU423" s="19" t="s">
        <v>84</v>
      </c>
    </row>
    <row r="424" s="13" customFormat="1">
      <c r="A424" s="13"/>
      <c r="B424" s="234"/>
      <c r="C424" s="235"/>
      <c r="D424" s="227" t="s">
        <v>160</v>
      </c>
      <c r="E424" s="236" t="s">
        <v>19</v>
      </c>
      <c r="F424" s="237" t="s">
        <v>470</v>
      </c>
      <c r="G424" s="235"/>
      <c r="H424" s="236" t="s">
        <v>19</v>
      </c>
      <c r="I424" s="238"/>
      <c r="J424" s="235"/>
      <c r="K424" s="235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160</v>
      </c>
      <c r="AU424" s="243" t="s">
        <v>84</v>
      </c>
      <c r="AV424" s="13" t="s">
        <v>82</v>
      </c>
      <c r="AW424" s="13" t="s">
        <v>37</v>
      </c>
      <c r="AX424" s="13" t="s">
        <v>75</v>
      </c>
      <c r="AY424" s="243" t="s">
        <v>147</v>
      </c>
    </row>
    <row r="425" s="13" customFormat="1">
      <c r="A425" s="13"/>
      <c r="B425" s="234"/>
      <c r="C425" s="235"/>
      <c r="D425" s="227" t="s">
        <v>160</v>
      </c>
      <c r="E425" s="236" t="s">
        <v>19</v>
      </c>
      <c r="F425" s="237" t="s">
        <v>499</v>
      </c>
      <c r="G425" s="235"/>
      <c r="H425" s="236" t="s">
        <v>19</v>
      </c>
      <c r="I425" s="238"/>
      <c r="J425" s="235"/>
      <c r="K425" s="235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160</v>
      </c>
      <c r="AU425" s="243" t="s">
        <v>84</v>
      </c>
      <c r="AV425" s="13" t="s">
        <v>82</v>
      </c>
      <c r="AW425" s="13" t="s">
        <v>37</v>
      </c>
      <c r="AX425" s="13" t="s">
        <v>75</v>
      </c>
      <c r="AY425" s="243" t="s">
        <v>147</v>
      </c>
    </row>
    <row r="426" s="13" customFormat="1">
      <c r="A426" s="13"/>
      <c r="B426" s="234"/>
      <c r="C426" s="235"/>
      <c r="D426" s="227" t="s">
        <v>160</v>
      </c>
      <c r="E426" s="236" t="s">
        <v>19</v>
      </c>
      <c r="F426" s="237" t="s">
        <v>500</v>
      </c>
      <c r="G426" s="235"/>
      <c r="H426" s="236" t="s">
        <v>19</v>
      </c>
      <c r="I426" s="238"/>
      <c r="J426" s="235"/>
      <c r="K426" s="235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160</v>
      </c>
      <c r="AU426" s="243" t="s">
        <v>84</v>
      </c>
      <c r="AV426" s="13" t="s">
        <v>82</v>
      </c>
      <c r="AW426" s="13" t="s">
        <v>37</v>
      </c>
      <c r="AX426" s="13" t="s">
        <v>75</v>
      </c>
      <c r="AY426" s="243" t="s">
        <v>147</v>
      </c>
    </row>
    <row r="427" s="14" customFormat="1">
      <c r="A427" s="14"/>
      <c r="B427" s="244"/>
      <c r="C427" s="245"/>
      <c r="D427" s="227" t="s">
        <v>160</v>
      </c>
      <c r="E427" s="246" t="s">
        <v>19</v>
      </c>
      <c r="F427" s="247" t="s">
        <v>82</v>
      </c>
      <c r="G427" s="245"/>
      <c r="H427" s="248">
        <v>1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160</v>
      </c>
      <c r="AU427" s="254" t="s">
        <v>84</v>
      </c>
      <c r="AV427" s="14" t="s">
        <v>84</v>
      </c>
      <c r="AW427" s="14" t="s">
        <v>37</v>
      </c>
      <c r="AX427" s="14" t="s">
        <v>82</v>
      </c>
      <c r="AY427" s="254" t="s">
        <v>147</v>
      </c>
    </row>
    <row r="428" s="12" customFormat="1" ht="22.8" customHeight="1">
      <c r="A428" s="12"/>
      <c r="B428" s="198"/>
      <c r="C428" s="199"/>
      <c r="D428" s="200" t="s">
        <v>74</v>
      </c>
      <c r="E428" s="212" t="s">
        <v>501</v>
      </c>
      <c r="F428" s="212" t="s">
        <v>502</v>
      </c>
      <c r="G428" s="199"/>
      <c r="H428" s="199"/>
      <c r="I428" s="202"/>
      <c r="J428" s="213">
        <f>BK428</f>
        <v>0</v>
      </c>
      <c r="K428" s="199"/>
      <c r="L428" s="204"/>
      <c r="M428" s="205"/>
      <c r="N428" s="206"/>
      <c r="O428" s="206"/>
      <c r="P428" s="207">
        <f>SUM(P429:P435)</f>
        <v>0</v>
      </c>
      <c r="Q428" s="206"/>
      <c r="R428" s="207">
        <f>SUM(R429:R435)</f>
        <v>0</v>
      </c>
      <c r="S428" s="206"/>
      <c r="T428" s="208">
        <f>SUM(T429:T435)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9" t="s">
        <v>191</v>
      </c>
      <c r="AT428" s="210" t="s">
        <v>74</v>
      </c>
      <c r="AU428" s="210" t="s">
        <v>82</v>
      </c>
      <c r="AY428" s="209" t="s">
        <v>147</v>
      </c>
      <c r="BK428" s="211">
        <f>SUM(BK429:BK435)</f>
        <v>0</v>
      </c>
    </row>
    <row r="429" s="2" customFormat="1" ht="16.5" customHeight="1">
      <c r="A429" s="40"/>
      <c r="B429" s="41"/>
      <c r="C429" s="214" t="s">
        <v>503</v>
      </c>
      <c r="D429" s="214" t="s">
        <v>149</v>
      </c>
      <c r="E429" s="215" t="s">
        <v>504</v>
      </c>
      <c r="F429" s="216" t="s">
        <v>505</v>
      </c>
      <c r="G429" s="217" t="s">
        <v>264</v>
      </c>
      <c r="H429" s="218">
        <v>1</v>
      </c>
      <c r="I429" s="219"/>
      <c r="J429" s="220">
        <f>ROUND(I429*H429,2)</f>
        <v>0</v>
      </c>
      <c r="K429" s="216" t="s">
        <v>153</v>
      </c>
      <c r="L429" s="46"/>
      <c r="M429" s="221" t="s">
        <v>19</v>
      </c>
      <c r="N429" s="222" t="s">
        <v>46</v>
      </c>
      <c r="O429" s="86"/>
      <c r="P429" s="223">
        <f>O429*H429</f>
        <v>0</v>
      </c>
      <c r="Q429" s="223">
        <v>0</v>
      </c>
      <c r="R429" s="223">
        <f>Q429*H429</f>
        <v>0</v>
      </c>
      <c r="S429" s="223">
        <v>0</v>
      </c>
      <c r="T429" s="224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5" t="s">
        <v>455</v>
      </c>
      <c r="AT429" s="225" t="s">
        <v>149</v>
      </c>
      <c r="AU429" s="225" t="s">
        <v>84</v>
      </c>
      <c r="AY429" s="19" t="s">
        <v>147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9" t="s">
        <v>82</v>
      </c>
      <c r="BK429" s="226">
        <f>ROUND(I429*H429,2)</f>
        <v>0</v>
      </c>
      <c r="BL429" s="19" t="s">
        <v>455</v>
      </c>
      <c r="BM429" s="225" t="s">
        <v>506</v>
      </c>
    </row>
    <row r="430" s="2" customFormat="1">
      <c r="A430" s="40"/>
      <c r="B430" s="41"/>
      <c r="C430" s="42"/>
      <c r="D430" s="227" t="s">
        <v>156</v>
      </c>
      <c r="E430" s="42"/>
      <c r="F430" s="228" t="s">
        <v>505</v>
      </c>
      <c r="G430" s="42"/>
      <c r="H430" s="42"/>
      <c r="I430" s="229"/>
      <c r="J430" s="42"/>
      <c r="K430" s="42"/>
      <c r="L430" s="46"/>
      <c r="M430" s="230"/>
      <c r="N430" s="231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156</v>
      </c>
      <c r="AU430" s="19" t="s">
        <v>84</v>
      </c>
    </row>
    <row r="431" s="2" customFormat="1">
      <c r="A431" s="40"/>
      <c r="B431" s="41"/>
      <c r="C431" s="42"/>
      <c r="D431" s="232" t="s">
        <v>158</v>
      </c>
      <c r="E431" s="42"/>
      <c r="F431" s="233" t="s">
        <v>507</v>
      </c>
      <c r="G431" s="42"/>
      <c r="H431" s="42"/>
      <c r="I431" s="229"/>
      <c r="J431" s="42"/>
      <c r="K431" s="42"/>
      <c r="L431" s="46"/>
      <c r="M431" s="230"/>
      <c r="N431" s="231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158</v>
      </c>
      <c r="AU431" s="19" t="s">
        <v>84</v>
      </c>
    </row>
    <row r="432" s="13" customFormat="1">
      <c r="A432" s="13"/>
      <c r="B432" s="234"/>
      <c r="C432" s="235"/>
      <c r="D432" s="227" t="s">
        <v>160</v>
      </c>
      <c r="E432" s="236" t="s">
        <v>19</v>
      </c>
      <c r="F432" s="237" t="s">
        <v>470</v>
      </c>
      <c r="G432" s="235"/>
      <c r="H432" s="236" t="s">
        <v>19</v>
      </c>
      <c r="I432" s="238"/>
      <c r="J432" s="235"/>
      <c r="K432" s="235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160</v>
      </c>
      <c r="AU432" s="243" t="s">
        <v>84</v>
      </c>
      <c r="AV432" s="13" t="s">
        <v>82</v>
      </c>
      <c r="AW432" s="13" t="s">
        <v>37</v>
      </c>
      <c r="AX432" s="13" t="s">
        <v>75</v>
      </c>
      <c r="AY432" s="243" t="s">
        <v>147</v>
      </c>
    </row>
    <row r="433" s="13" customFormat="1">
      <c r="A433" s="13"/>
      <c r="B433" s="234"/>
      <c r="C433" s="235"/>
      <c r="D433" s="227" t="s">
        <v>160</v>
      </c>
      <c r="E433" s="236" t="s">
        <v>19</v>
      </c>
      <c r="F433" s="237" t="s">
        <v>508</v>
      </c>
      <c r="G433" s="235"/>
      <c r="H433" s="236" t="s">
        <v>19</v>
      </c>
      <c r="I433" s="238"/>
      <c r="J433" s="235"/>
      <c r="K433" s="235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160</v>
      </c>
      <c r="AU433" s="243" t="s">
        <v>84</v>
      </c>
      <c r="AV433" s="13" t="s">
        <v>82</v>
      </c>
      <c r="AW433" s="13" t="s">
        <v>37</v>
      </c>
      <c r="AX433" s="13" t="s">
        <v>75</v>
      </c>
      <c r="AY433" s="243" t="s">
        <v>147</v>
      </c>
    </row>
    <row r="434" s="13" customFormat="1">
      <c r="A434" s="13"/>
      <c r="B434" s="234"/>
      <c r="C434" s="235"/>
      <c r="D434" s="227" t="s">
        <v>160</v>
      </c>
      <c r="E434" s="236" t="s">
        <v>19</v>
      </c>
      <c r="F434" s="237" t="s">
        <v>500</v>
      </c>
      <c r="G434" s="235"/>
      <c r="H434" s="236" t="s">
        <v>19</v>
      </c>
      <c r="I434" s="238"/>
      <c r="J434" s="235"/>
      <c r="K434" s="235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160</v>
      </c>
      <c r="AU434" s="243" t="s">
        <v>84</v>
      </c>
      <c r="AV434" s="13" t="s">
        <v>82</v>
      </c>
      <c r="AW434" s="13" t="s">
        <v>37</v>
      </c>
      <c r="AX434" s="13" t="s">
        <v>75</v>
      </c>
      <c r="AY434" s="243" t="s">
        <v>147</v>
      </c>
    </row>
    <row r="435" s="14" customFormat="1">
      <c r="A435" s="14"/>
      <c r="B435" s="244"/>
      <c r="C435" s="245"/>
      <c r="D435" s="227" t="s">
        <v>160</v>
      </c>
      <c r="E435" s="246" t="s">
        <v>19</v>
      </c>
      <c r="F435" s="247" t="s">
        <v>82</v>
      </c>
      <c r="G435" s="245"/>
      <c r="H435" s="248">
        <v>1</v>
      </c>
      <c r="I435" s="249"/>
      <c r="J435" s="245"/>
      <c r="K435" s="245"/>
      <c r="L435" s="250"/>
      <c r="M435" s="276"/>
      <c r="N435" s="277"/>
      <c r="O435" s="277"/>
      <c r="P435" s="277"/>
      <c r="Q435" s="277"/>
      <c r="R435" s="277"/>
      <c r="S435" s="277"/>
      <c r="T435" s="27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160</v>
      </c>
      <c r="AU435" s="254" t="s">
        <v>84</v>
      </c>
      <c r="AV435" s="14" t="s">
        <v>84</v>
      </c>
      <c r="AW435" s="14" t="s">
        <v>37</v>
      </c>
      <c r="AX435" s="14" t="s">
        <v>82</v>
      </c>
      <c r="AY435" s="254" t="s">
        <v>147</v>
      </c>
    </row>
    <row r="436" s="2" customFormat="1" ht="6.96" customHeight="1">
      <c r="A436" s="40"/>
      <c r="B436" s="61"/>
      <c r="C436" s="62"/>
      <c r="D436" s="62"/>
      <c r="E436" s="62"/>
      <c r="F436" s="62"/>
      <c r="G436" s="62"/>
      <c r="H436" s="62"/>
      <c r="I436" s="62"/>
      <c r="J436" s="62"/>
      <c r="K436" s="62"/>
      <c r="L436" s="46"/>
      <c r="M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</row>
  </sheetData>
  <sheetProtection sheet="1" autoFilter="0" formatColumns="0" formatRows="0" objects="1" scenarios="1" spinCount="100000" saltValue="HtagfYEbI4MZu3oepamgoEOa/AgaZECkk7kIXD9M/8ekzeBNQzt6KghLK7oiRec363VZGQteQvCwta9kwo6Yig==" hashValue="zD+k6/i5STKTxDkqnEDhNqMagkHo86TQCH2jUFg5yoKoRvMhzT+94dK4EghR9zarduUpZuennU/7rB+cvRLv9A==" algorithmName="SHA-512" password="CC35"/>
  <autoFilter ref="C93:K4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5_02/131213131"/>
    <hyperlink ref="F105" r:id="rId2" display="https://podminky.urs.cz/item/CS_URS_2025_02/161111502"/>
    <hyperlink ref="F113" r:id="rId3" display="https://podminky.urs.cz/item/CS_URS_2025_02/210220452"/>
    <hyperlink ref="F126" r:id="rId4" display="https://podminky.urs.cz/item/CS_URS_2025_02/210812033"/>
    <hyperlink ref="F138" r:id="rId5" display="https://podminky.urs.cz/item/CS_URS_2025_02/210812035"/>
    <hyperlink ref="F150" r:id="rId6" display="https://podminky.urs.cz/item/CS_URS_2025_02/210812037"/>
    <hyperlink ref="F163" r:id="rId7" display="https://podminky.urs.cz/item/CS_URS_2025_02/460010024"/>
    <hyperlink ref="F169" r:id="rId8" display="https://podminky.urs.cz/item/CS_URS_2025_02/460010025"/>
    <hyperlink ref="F175" r:id="rId9" display="https://podminky.urs.cz/item/CS_URS_2025_02/460131113"/>
    <hyperlink ref="F186" r:id="rId10" display="https://podminky.urs.cz/item/CS_URS_2025_02/220182029"/>
    <hyperlink ref="F197" r:id="rId11" display="https://podminky.urs.cz/item/CS_URS_2025_02/220182205"/>
    <hyperlink ref="F208" r:id="rId12" display="https://podminky.urs.cz/item/CS_URS_2025_02/460161152"/>
    <hyperlink ref="F214" r:id="rId13" display="https://podminky.urs.cz/item/CS_URS_2025_02/460161312"/>
    <hyperlink ref="F220" r:id="rId14" display="https://podminky.urs.cz/item/CS_URS_2025_02/460341113"/>
    <hyperlink ref="F229" r:id="rId15" display="https://podminky.urs.cz/item/CS_URS_2025_02/460341121"/>
    <hyperlink ref="F239" r:id="rId16" display="https://podminky.urs.cz/item/CS_URS_2025_02/460431162"/>
    <hyperlink ref="F245" r:id="rId17" display="https://podminky.urs.cz/item/CS_URS_2025_02/460431332"/>
    <hyperlink ref="F251" r:id="rId18" display="https://podminky.urs.cz/item/CS_URS_2025_02/460631214"/>
    <hyperlink ref="F266" r:id="rId19" display="https://podminky.urs.cz/item/CS_URS_2025_02/460641113"/>
    <hyperlink ref="F275" r:id="rId20" display="https://podminky.urs.cz/item/CS_URS_2025_02/460641411"/>
    <hyperlink ref="F284" r:id="rId21" display="https://podminky.urs.cz/item/CS_URS_2025_02/460641412"/>
    <hyperlink ref="F293" r:id="rId22" display="https://podminky.urs.cz/item/CS_URS_2025_02/460661512"/>
    <hyperlink ref="F310" r:id="rId23" display="https://podminky.urs.cz/item/CS_URS_2025_02/220182039"/>
    <hyperlink ref="F324" r:id="rId24" display="https://podminky.urs.cz/item/CS_URS_2025_02/220182034"/>
    <hyperlink ref="F340" r:id="rId25" display="https://podminky.urs.cz/item/CS_URS_2025_02/220182027"/>
    <hyperlink ref="F351" r:id="rId26" display="https://podminky.urs.cz/item/CS_URS_2025_02/220182023"/>
    <hyperlink ref="F357" r:id="rId27" display="https://podminky.urs.cz/item/CS_URS_2025_02/220182025"/>
    <hyperlink ref="F363" r:id="rId28" display="https://podminky.urs.cz/item/CS_URS_2025_02/460742113"/>
    <hyperlink ref="F375" r:id="rId29" display="https://podminky.urs.cz/item/CS_URS_2025_02/460742112"/>
    <hyperlink ref="F393" r:id="rId30" display="https://podminky.urs.cz/item/CS_URS_2025_02/075002000"/>
    <hyperlink ref="F397" r:id="rId31" display="https://podminky.urs.cz/item/CS_URS_2025_02/012303000"/>
    <hyperlink ref="F404" r:id="rId32" display="https://podminky.urs.cz/item/CS_URS_2025_02/032002000"/>
    <hyperlink ref="F410" r:id="rId33" display="https://podminky.urs.cz/item/CS_URS_2025_02/034203000"/>
    <hyperlink ref="F423" r:id="rId34" display="https://podminky.urs.cz/item/CS_URS_2025_02/034503000"/>
    <hyperlink ref="F431" r:id="rId35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509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ROUND((SUM(BE91:BE283)),  2)</f>
        <v>0</v>
      </c>
      <c r="G35" s="40"/>
      <c r="H35" s="40"/>
      <c r="I35" s="159">
        <v>0.20999999999999999</v>
      </c>
      <c r="J35" s="158">
        <f>ROUND(((SUM(BE91:BE283))*I35),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ROUND((SUM(BF91:BF283)),  2)</f>
        <v>0</v>
      </c>
      <c r="G36" s="40"/>
      <c r="H36" s="40"/>
      <c r="I36" s="159">
        <v>0.12</v>
      </c>
      <c r="J36" s="158">
        <f>ROUND(((SUM(BF91:BF283))*I36),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ROUND((SUM(BG91:BG283)),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ROUND((SUM(BH91:BH283)),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ROUND((SUM(BI91:BI283)),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411.2 - Technologie závorového systému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126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510</v>
      </c>
      <c r="E66" s="184"/>
      <c r="F66" s="184"/>
      <c r="G66" s="184"/>
      <c r="H66" s="184"/>
      <c r="I66" s="184"/>
      <c r="J66" s="185">
        <f>J135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128</v>
      </c>
      <c r="E67" s="179"/>
      <c r="F67" s="179"/>
      <c r="G67" s="179"/>
      <c r="H67" s="179"/>
      <c r="I67" s="179"/>
      <c r="J67" s="180">
        <f>J256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129</v>
      </c>
      <c r="E68" s="184"/>
      <c r="F68" s="184"/>
      <c r="G68" s="184"/>
      <c r="H68" s="184"/>
      <c r="I68" s="184"/>
      <c r="J68" s="185">
        <f>J257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511</v>
      </c>
      <c r="E69" s="184"/>
      <c r="F69" s="184"/>
      <c r="G69" s="184"/>
      <c r="H69" s="184"/>
      <c r="I69" s="184"/>
      <c r="J69" s="185">
        <f>J270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132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 + R Voroněž_aktualizace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115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116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411.2 - Technologie závorového systému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Brno</v>
      </c>
      <c r="G85" s="42"/>
      <c r="H85" s="42"/>
      <c r="I85" s="34" t="s">
        <v>23</v>
      </c>
      <c r="J85" s="74" t="str">
        <f>IF(J14="","",J14)</f>
        <v>1. 10. 2025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Brněnské komunikace, a.s.</v>
      </c>
      <c r="G87" s="42"/>
      <c r="H87" s="42"/>
      <c r="I87" s="34" t="s">
        <v>33</v>
      </c>
      <c r="J87" s="38" t="str">
        <f>E23</f>
        <v>AŽD Praha,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IF(E20="","",E20)</f>
        <v>Vyplň údaj</v>
      </c>
      <c r="G88" s="42"/>
      <c r="H88" s="42"/>
      <c r="I88" s="34" t="s">
        <v>38</v>
      </c>
      <c r="J88" s="38" t="str">
        <f>E26</f>
        <v>AŽD Praha,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133</v>
      </c>
      <c r="D90" s="190" t="s">
        <v>60</v>
      </c>
      <c r="E90" s="190" t="s">
        <v>56</v>
      </c>
      <c r="F90" s="190" t="s">
        <v>57</v>
      </c>
      <c r="G90" s="190" t="s">
        <v>134</v>
      </c>
      <c r="H90" s="190" t="s">
        <v>135</v>
      </c>
      <c r="I90" s="190" t="s">
        <v>136</v>
      </c>
      <c r="J90" s="190" t="s">
        <v>121</v>
      </c>
      <c r="K90" s="191" t="s">
        <v>137</v>
      </c>
      <c r="L90" s="192"/>
      <c r="M90" s="94" t="s">
        <v>19</v>
      </c>
      <c r="N90" s="95" t="s">
        <v>45</v>
      </c>
      <c r="O90" s="95" t="s">
        <v>138</v>
      </c>
      <c r="P90" s="95" t="s">
        <v>139</v>
      </c>
      <c r="Q90" s="95" t="s">
        <v>140</v>
      </c>
      <c r="R90" s="95" t="s">
        <v>141</v>
      </c>
      <c r="S90" s="95" t="s">
        <v>142</v>
      </c>
      <c r="T90" s="96" t="s">
        <v>143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144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P92+P256</f>
        <v>0</v>
      </c>
      <c r="Q91" s="98"/>
      <c r="R91" s="195">
        <f>R92+R256</f>
        <v>0.060249999999999998</v>
      </c>
      <c r="S91" s="98"/>
      <c r="T91" s="196">
        <f>T92+T256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74</v>
      </c>
      <c r="AU91" s="19" t="s">
        <v>122</v>
      </c>
      <c r="BK91" s="197">
        <f>BK92+BK256</f>
        <v>0</v>
      </c>
    </row>
    <row r="92" s="12" customFormat="1" ht="25.92" customHeight="1">
      <c r="A92" s="12"/>
      <c r="B92" s="198"/>
      <c r="C92" s="199"/>
      <c r="D92" s="200" t="s">
        <v>74</v>
      </c>
      <c r="E92" s="201" t="s">
        <v>169</v>
      </c>
      <c r="F92" s="201" t="s">
        <v>170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P93+P135</f>
        <v>0</v>
      </c>
      <c r="Q92" s="206"/>
      <c r="R92" s="207">
        <f>R93+R135</f>
        <v>0.060249999999999998</v>
      </c>
      <c r="S92" s="206"/>
      <c r="T92" s="208">
        <f>T93+T135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171</v>
      </c>
      <c r="AT92" s="210" t="s">
        <v>74</v>
      </c>
      <c r="AU92" s="210" t="s">
        <v>75</v>
      </c>
      <c r="AY92" s="209" t="s">
        <v>147</v>
      </c>
      <c r="BK92" s="211">
        <f>BK93+BK135</f>
        <v>0</v>
      </c>
    </row>
    <row r="93" s="12" customFormat="1" ht="22.8" customHeight="1">
      <c r="A93" s="12"/>
      <c r="B93" s="198"/>
      <c r="C93" s="199"/>
      <c r="D93" s="200" t="s">
        <v>74</v>
      </c>
      <c r="E93" s="212" t="s">
        <v>172</v>
      </c>
      <c r="F93" s="212" t="s">
        <v>173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SUM(P94:P134)</f>
        <v>0</v>
      </c>
      <c r="Q93" s="206"/>
      <c r="R93" s="207">
        <f>SUM(R94:R134)</f>
        <v>0.030970000000000001</v>
      </c>
      <c r="S93" s="206"/>
      <c r="T93" s="208">
        <f>SUM(T94:T134)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171</v>
      </c>
      <c r="AT93" s="210" t="s">
        <v>74</v>
      </c>
      <c r="AU93" s="210" t="s">
        <v>82</v>
      </c>
      <c r="AY93" s="209" t="s">
        <v>147</v>
      </c>
      <c r="BK93" s="211">
        <f>SUM(BK94:BK134)</f>
        <v>0</v>
      </c>
    </row>
    <row r="94" s="2" customFormat="1" ht="24.15" customHeight="1">
      <c r="A94" s="40"/>
      <c r="B94" s="41"/>
      <c r="C94" s="214" t="s">
        <v>82</v>
      </c>
      <c r="D94" s="214" t="s">
        <v>149</v>
      </c>
      <c r="E94" s="215" t="s">
        <v>512</v>
      </c>
      <c r="F94" s="216" t="s">
        <v>513</v>
      </c>
      <c r="G94" s="217" t="s">
        <v>264</v>
      </c>
      <c r="H94" s="218">
        <v>4</v>
      </c>
      <c r="I94" s="219"/>
      <c r="J94" s="220">
        <f>ROUND(I94*H94,2)</f>
        <v>0</v>
      </c>
      <c r="K94" s="216" t="s">
        <v>153</v>
      </c>
      <c r="L94" s="46"/>
      <c r="M94" s="221" t="s">
        <v>19</v>
      </c>
      <c r="N94" s="222" t="s">
        <v>46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177</v>
      </c>
      <c r="AT94" s="225" t="s">
        <v>149</v>
      </c>
      <c r="AU94" s="225" t="s">
        <v>84</v>
      </c>
      <c r="AY94" s="19" t="s">
        <v>147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82</v>
      </c>
      <c r="BK94" s="226">
        <f>ROUND(I94*H94,2)</f>
        <v>0</v>
      </c>
      <c r="BL94" s="19" t="s">
        <v>177</v>
      </c>
      <c r="BM94" s="225" t="s">
        <v>514</v>
      </c>
    </row>
    <row r="95" s="2" customFormat="1">
      <c r="A95" s="40"/>
      <c r="B95" s="41"/>
      <c r="C95" s="42"/>
      <c r="D95" s="227" t="s">
        <v>156</v>
      </c>
      <c r="E95" s="42"/>
      <c r="F95" s="228" t="s">
        <v>515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156</v>
      </c>
      <c r="AU95" s="19" t="s">
        <v>84</v>
      </c>
    </row>
    <row r="96" s="2" customFormat="1">
      <c r="A96" s="40"/>
      <c r="B96" s="41"/>
      <c r="C96" s="42"/>
      <c r="D96" s="232" t="s">
        <v>158</v>
      </c>
      <c r="E96" s="42"/>
      <c r="F96" s="233" t="s">
        <v>516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158</v>
      </c>
      <c r="AU96" s="19" t="s">
        <v>84</v>
      </c>
    </row>
    <row r="97" s="13" customFormat="1">
      <c r="A97" s="13"/>
      <c r="B97" s="234"/>
      <c r="C97" s="235"/>
      <c r="D97" s="227" t="s">
        <v>160</v>
      </c>
      <c r="E97" s="236" t="s">
        <v>19</v>
      </c>
      <c r="F97" s="237" t="s">
        <v>161</v>
      </c>
      <c r="G97" s="235"/>
      <c r="H97" s="236" t="s">
        <v>19</v>
      </c>
      <c r="I97" s="238"/>
      <c r="J97" s="235"/>
      <c r="K97" s="235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160</v>
      </c>
      <c r="AU97" s="243" t="s">
        <v>84</v>
      </c>
      <c r="AV97" s="13" t="s">
        <v>82</v>
      </c>
      <c r="AW97" s="13" t="s">
        <v>37</v>
      </c>
      <c r="AX97" s="13" t="s">
        <v>75</v>
      </c>
      <c r="AY97" s="243" t="s">
        <v>147</v>
      </c>
    </row>
    <row r="98" s="13" customFormat="1">
      <c r="A98" s="13"/>
      <c r="B98" s="234"/>
      <c r="C98" s="235"/>
      <c r="D98" s="227" t="s">
        <v>160</v>
      </c>
      <c r="E98" s="236" t="s">
        <v>19</v>
      </c>
      <c r="F98" s="237" t="s">
        <v>517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160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147</v>
      </c>
    </row>
    <row r="99" s="14" customFormat="1">
      <c r="A99" s="14"/>
      <c r="B99" s="244"/>
      <c r="C99" s="245"/>
      <c r="D99" s="227" t="s">
        <v>160</v>
      </c>
      <c r="E99" s="246" t="s">
        <v>19</v>
      </c>
      <c r="F99" s="247" t="s">
        <v>518</v>
      </c>
      <c r="G99" s="245"/>
      <c r="H99" s="248">
        <v>4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160</v>
      </c>
      <c r="AU99" s="254" t="s">
        <v>84</v>
      </c>
      <c r="AV99" s="14" t="s">
        <v>84</v>
      </c>
      <c r="AW99" s="14" t="s">
        <v>37</v>
      </c>
      <c r="AX99" s="14" t="s">
        <v>82</v>
      </c>
      <c r="AY99" s="254" t="s">
        <v>147</v>
      </c>
    </row>
    <row r="100" s="2" customFormat="1" ht="33" customHeight="1">
      <c r="A100" s="40"/>
      <c r="B100" s="41"/>
      <c r="C100" s="214" t="s">
        <v>84</v>
      </c>
      <c r="D100" s="214" t="s">
        <v>149</v>
      </c>
      <c r="E100" s="215" t="s">
        <v>519</v>
      </c>
      <c r="F100" s="216" t="s">
        <v>520</v>
      </c>
      <c r="G100" s="217" t="s">
        <v>264</v>
      </c>
      <c r="H100" s="218">
        <v>4</v>
      </c>
      <c r="I100" s="219"/>
      <c r="J100" s="220">
        <f>ROUND(I100*H100,2)</f>
        <v>0</v>
      </c>
      <c r="K100" s="216" t="s">
        <v>153</v>
      </c>
      <c r="L100" s="46"/>
      <c r="M100" s="221" t="s">
        <v>19</v>
      </c>
      <c r="N100" s="222" t="s">
        <v>46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177</v>
      </c>
      <c r="AT100" s="225" t="s">
        <v>149</v>
      </c>
      <c r="AU100" s="225" t="s">
        <v>84</v>
      </c>
      <c r="AY100" s="19" t="s">
        <v>147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82</v>
      </c>
      <c r="BK100" s="226">
        <f>ROUND(I100*H100,2)</f>
        <v>0</v>
      </c>
      <c r="BL100" s="19" t="s">
        <v>177</v>
      </c>
      <c r="BM100" s="225" t="s">
        <v>521</v>
      </c>
    </row>
    <row r="101" s="2" customFormat="1">
      <c r="A101" s="40"/>
      <c r="B101" s="41"/>
      <c r="C101" s="42"/>
      <c r="D101" s="227" t="s">
        <v>156</v>
      </c>
      <c r="E101" s="42"/>
      <c r="F101" s="228" t="s">
        <v>522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156</v>
      </c>
      <c r="AU101" s="19" t="s">
        <v>84</v>
      </c>
    </row>
    <row r="102" s="2" customFormat="1">
      <c r="A102" s="40"/>
      <c r="B102" s="41"/>
      <c r="C102" s="42"/>
      <c r="D102" s="232" t="s">
        <v>158</v>
      </c>
      <c r="E102" s="42"/>
      <c r="F102" s="233" t="s">
        <v>523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158</v>
      </c>
      <c r="AU102" s="19" t="s">
        <v>84</v>
      </c>
    </row>
    <row r="103" s="13" customFormat="1">
      <c r="A103" s="13"/>
      <c r="B103" s="234"/>
      <c r="C103" s="235"/>
      <c r="D103" s="227" t="s">
        <v>160</v>
      </c>
      <c r="E103" s="236" t="s">
        <v>19</v>
      </c>
      <c r="F103" s="237" t="s">
        <v>161</v>
      </c>
      <c r="G103" s="235"/>
      <c r="H103" s="236" t="s">
        <v>19</v>
      </c>
      <c r="I103" s="238"/>
      <c r="J103" s="235"/>
      <c r="K103" s="235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160</v>
      </c>
      <c r="AU103" s="243" t="s">
        <v>84</v>
      </c>
      <c r="AV103" s="13" t="s">
        <v>82</v>
      </c>
      <c r="AW103" s="13" t="s">
        <v>37</v>
      </c>
      <c r="AX103" s="13" t="s">
        <v>75</v>
      </c>
      <c r="AY103" s="243" t="s">
        <v>147</v>
      </c>
    </row>
    <row r="104" s="13" customFormat="1">
      <c r="A104" s="13"/>
      <c r="B104" s="234"/>
      <c r="C104" s="235"/>
      <c r="D104" s="227" t="s">
        <v>160</v>
      </c>
      <c r="E104" s="236" t="s">
        <v>19</v>
      </c>
      <c r="F104" s="237" t="s">
        <v>517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160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147</v>
      </c>
    </row>
    <row r="105" s="14" customFormat="1">
      <c r="A105" s="14"/>
      <c r="B105" s="244"/>
      <c r="C105" s="245"/>
      <c r="D105" s="227" t="s">
        <v>160</v>
      </c>
      <c r="E105" s="246" t="s">
        <v>19</v>
      </c>
      <c r="F105" s="247" t="s">
        <v>518</v>
      </c>
      <c r="G105" s="245"/>
      <c r="H105" s="248">
        <v>4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160</v>
      </c>
      <c r="AU105" s="254" t="s">
        <v>84</v>
      </c>
      <c r="AV105" s="14" t="s">
        <v>84</v>
      </c>
      <c r="AW105" s="14" t="s">
        <v>37</v>
      </c>
      <c r="AX105" s="14" t="s">
        <v>82</v>
      </c>
      <c r="AY105" s="254" t="s">
        <v>147</v>
      </c>
    </row>
    <row r="106" s="2" customFormat="1" ht="24.15" customHeight="1">
      <c r="A106" s="40"/>
      <c r="B106" s="41"/>
      <c r="C106" s="255" t="s">
        <v>171</v>
      </c>
      <c r="D106" s="255" t="s">
        <v>169</v>
      </c>
      <c r="E106" s="256" t="s">
        <v>524</v>
      </c>
      <c r="F106" s="257" t="s">
        <v>525</v>
      </c>
      <c r="G106" s="258" t="s">
        <v>264</v>
      </c>
      <c r="H106" s="259">
        <v>4</v>
      </c>
      <c r="I106" s="260"/>
      <c r="J106" s="261">
        <f>ROUND(I106*H106,2)</f>
        <v>0</v>
      </c>
      <c r="K106" s="257" t="s">
        <v>153</v>
      </c>
      <c r="L106" s="262"/>
      <c r="M106" s="263" t="s">
        <v>19</v>
      </c>
      <c r="N106" s="264" t="s">
        <v>46</v>
      </c>
      <c r="O106" s="86"/>
      <c r="P106" s="223">
        <f>O106*H106</f>
        <v>0</v>
      </c>
      <c r="Q106" s="223">
        <v>0.0037000000000000002</v>
      </c>
      <c r="R106" s="223">
        <f>Q106*H106</f>
        <v>0.014800000000000001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186</v>
      </c>
      <c r="AT106" s="225" t="s">
        <v>169</v>
      </c>
      <c r="AU106" s="225" t="s">
        <v>84</v>
      </c>
      <c r="AY106" s="19" t="s">
        <v>147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82</v>
      </c>
      <c r="BK106" s="226">
        <f>ROUND(I106*H106,2)</f>
        <v>0</v>
      </c>
      <c r="BL106" s="19" t="s">
        <v>177</v>
      </c>
      <c r="BM106" s="225" t="s">
        <v>526</v>
      </c>
    </row>
    <row r="107" s="2" customFormat="1">
      <c r="A107" s="40"/>
      <c r="B107" s="41"/>
      <c r="C107" s="42"/>
      <c r="D107" s="227" t="s">
        <v>156</v>
      </c>
      <c r="E107" s="42"/>
      <c r="F107" s="228" t="s">
        <v>525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156</v>
      </c>
      <c r="AU107" s="19" t="s">
        <v>84</v>
      </c>
    </row>
    <row r="108" s="13" customFormat="1">
      <c r="A108" s="13"/>
      <c r="B108" s="234"/>
      <c r="C108" s="235"/>
      <c r="D108" s="227" t="s">
        <v>160</v>
      </c>
      <c r="E108" s="236" t="s">
        <v>19</v>
      </c>
      <c r="F108" s="237" t="s">
        <v>161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160</v>
      </c>
      <c r="AU108" s="243" t="s">
        <v>84</v>
      </c>
      <c r="AV108" s="13" t="s">
        <v>82</v>
      </c>
      <c r="AW108" s="13" t="s">
        <v>37</v>
      </c>
      <c r="AX108" s="13" t="s">
        <v>75</v>
      </c>
      <c r="AY108" s="243" t="s">
        <v>147</v>
      </c>
    </row>
    <row r="109" s="13" customFormat="1">
      <c r="A109" s="13"/>
      <c r="B109" s="234"/>
      <c r="C109" s="235"/>
      <c r="D109" s="227" t="s">
        <v>160</v>
      </c>
      <c r="E109" s="236" t="s">
        <v>19</v>
      </c>
      <c r="F109" s="237" t="s">
        <v>517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160</v>
      </c>
      <c r="AU109" s="243" t="s">
        <v>84</v>
      </c>
      <c r="AV109" s="13" t="s">
        <v>82</v>
      </c>
      <c r="AW109" s="13" t="s">
        <v>37</v>
      </c>
      <c r="AX109" s="13" t="s">
        <v>75</v>
      </c>
      <c r="AY109" s="243" t="s">
        <v>147</v>
      </c>
    </row>
    <row r="110" s="14" customFormat="1">
      <c r="A110" s="14"/>
      <c r="B110" s="244"/>
      <c r="C110" s="245"/>
      <c r="D110" s="227" t="s">
        <v>160</v>
      </c>
      <c r="E110" s="246" t="s">
        <v>19</v>
      </c>
      <c r="F110" s="247" t="s">
        <v>518</v>
      </c>
      <c r="G110" s="245"/>
      <c r="H110" s="248">
        <v>4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160</v>
      </c>
      <c r="AU110" s="254" t="s">
        <v>84</v>
      </c>
      <c r="AV110" s="14" t="s">
        <v>84</v>
      </c>
      <c r="AW110" s="14" t="s">
        <v>37</v>
      </c>
      <c r="AX110" s="14" t="s">
        <v>82</v>
      </c>
      <c r="AY110" s="254" t="s">
        <v>147</v>
      </c>
    </row>
    <row r="111" s="2" customFormat="1" ht="37.8" customHeight="1">
      <c r="A111" s="40"/>
      <c r="B111" s="41"/>
      <c r="C111" s="214" t="s">
        <v>154</v>
      </c>
      <c r="D111" s="214" t="s">
        <v>149</v>
      </c>
      <c r="E111" s="215" t="s">
        <v>527</v>
      </c>
      <c r="F111" s="216" t="s">
        <v>528</v>
      </c>
      <c r="G111" s="217" t="s">
        <v>176</v>
      </c>
      <c r="H111" s="218">
        <v>15</v>
      </c>
      <c r="I111" s="219"/>
      <c r="J111" s="220">
        <f>ROUND(I111*H111,2)</f>
        <v>0</v>
      </c>
      <c r="K111" s="216" t="s">
        <v>153</v>
      </c>
      <c r="L111" s="46"/>
      <c r="M111" s="221" t="s">
        <v>19</v>
      </c>
      <c r="N111" s="222" t="s">
        <v>46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177</v>
      </c>
      <c r="AT111" s="225" t="s">
        <v>149</v>
      </c>
      <c r="AU111" s="225" t="s">
        <v>84</v>
      </c>
      <c r="AY111" s="19" t="s">
        <v>147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82</v>
      </c>
      <c r="BK111" s="226">
        <f>ROUND(I111*H111,2)</f>
        <v>0</v>
      </c>
      <c r="BL111" s="19" t="s">
        <v>177</v>
      </c>
      <c r="BM111" s="225" t="s">
        <v>529</v>
      </c>
    </row>
    <row r="112" s="2" customFormat="1">
      <c r="A112" s="40"/>
      <c r="B112" s="41"/>
      <c r="C112" s="42"/>
      <c r="D112" s="227" t="s">
        <v>156</v>
      </c>
      <c r="E112" s="42"/>
      <c r="F112" s="228" t="s">
        <v>530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156</v>
      </c>
      <c r="AU112" s="19" t="s">
        <v>84</v>
      </c>
    </row>
    <row r="113" s="2" customFormat="1">
      <c r="A113" s="40"/>
      <c r="B113" s="41"/>
      <c r="C113" s="42"/>
      <c r="D113" s="232" t="s">
        <v>158</v>
      </c>
      <c r="E113" s="42"/>
      <c r="F113" s="233" t="s">
        <v>531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158</v>
      </c>
      <c r="AU113" s="19" t="s">
        <v>84</v>
      </c>
    </row>
    <row r="114" s="13" customFormat="1">
      <c r="A114" s="13"/>
      <c r="B114" s="234"/>
      <c r="C114" s="235"/>
      <c r="D114" s="227" t="s">
        <v>160</v>
      </c>
      <c r="E114" s="236" t="s">
        <v>19</v>
      </c>
      <c r="F114" s="237" t="s">
        <v>161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160</v>
      </c>
      <c r="AU114" s="243" t="s">
        <v>84</v>
      </c>
      <c r="AV114" s="13" t="s">
        <v>82</v>
      </c>
      <c r="AW114" s="13" t="s">
        <v>37</v>
      </c>
      <c r="AX114" s="13" t="s">
        <v>75</v>
      </c>
      <c r="AY114" s="243" t="s">
        <v>147</v>
      </c>
    </row>
    <row r="115" s="13" customFormat="1">
      <c r="A115" s="13"/>
      <c r="B115" s="234"/>
      <c r="C115" s="235"/>
      <c r="D115" s="227" t="s">
        <v>160</v>
      </c>
      <c r="E115" s="236" t="s">
        <v>19</v>
      </c>
      <c r="F115" s="237" t="s">
        <v>532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160</v>
      </c>
      <c r="AU115" s="243" t="s">
        <v>84</v>
      </c>
      <c r="AV115" s="13" t="s">
        <v>82</v>
      </c>
      <c r="AW115" s="13" t="s">
        <v>37</v>
      </c>
      <c r="AX115" s="13" t="s">
        <v>75</v>
      </c>
      <c r="AY115" s="243" t="s">
        <v>147</v>
      </c>
    </row>
    <row r="116" s="14" customFormat="1">
      <c r="A116" s="14"/>
      <c r="B116" s="244"/>
      <c r="C116" s="245"/>
      <c r="D116" s="227" t="s">
        <v>160</v>
      </c>
      <c r="E116" s="246" t="s">
        <v>19</v>
      </c>
      <c r="F116" s="247" t="s">
        <v>248</v>
      </c>
      <c r="G116" s="245"/>
      <c r="H116" s="248">
        <v>15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160</v>
      </c>
      <c r="AU116" s="254" t="s">
        <v>84</v>
      </c>
      <c r="AV116" s="14" t="s">
        <v>84</v>
      </c>
      <c r="AW116" s="14" t="s">
        <v>37</v>
      </c>
      <c r="AX116" s="14" t="s">
        <v>82</v>
      </c>
      <c r="AY116" s="254" t="s">
        <v>147</v>
      </c>
    </row>
    <row r="117" s="2" customFormat="1" ht="24.15" customHeight="1">
      <c r="A117" s="40"/>
      <c r="B117" s="41"/>
      <c r="C117" s="255" t="s">
        <v>191</v>
      </c>
      <c r="D117" s="255" t="s">
        <v>169</v>
      </c>
      <c r="E117" s="256" t="s">
        <v>533</v>
      </c>
      <c r="F117" s="257" t="s">
        <v>534</v>
      </c>
      <c r="G117" s="258" t="s">
        <v>176</v>
      </c>
      <c r="H117" s="259">
        <v>15.75</v>
      </c>
      <c r="I117" s="260"/>
      <c r="J117" s="261">
        <f>ROUND(I117*H117,2)</f>
        <v>0</v>
      </c>
      <c r="K117" s="257" t="s">
        <v>153</v>
      </c>
      <c r="L117" s="262"/>
      <c r="M117" s="263" t="s">
        <v>19</v>
      </c>
      <c r="N117" s="264" t="s">
        <v>46</v>
      </c>
      <c r="O117" s="86"/>
      <c r="P117" s="223">
        <f>O117*H117</f>
        <v>0</v>
      </c>
      <c r="Q117" s="223">
        <v>0.00012</v>
      </c>
      <c r="R117" s="223">
        <f>Q117*H117</f>
        <v>0.00189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186</v>
      </c>
      <c r="AT117" s="225" t="s">
        <v>169</v>
      </c>
      <c r="AU117" s="225" t="s">
        <v>84</v>
      </c>
      <c r="AY117" s="19" t="s">
        <v>147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82</v>
      </c>
      <c r="BK117" s="226">
        <f>ROUND(I117*H117,2)</f>
        <v>0</v>
      </c>
      <c r="BL117" s="19" t="s">
        <v>177</v>
      </c>
      <c r="BM117" s="225" t="s">
        <v>535</v>
      </c>
    </row>
    <row r="118" s="2" customFormat="1">
      <c r="A118" s="40"/>
      <c r="B118" s="41"/>
      <c r="C118" s="42"/>
      <c r="D118" s="227" t="s">
        <v>156</v>
      </c>
      <c r="E118" s="42"/>
      <c r="F118" s="228" t="s">
        <v>534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156</v>
      </c>
      <c r="AU118" s="19" t="s">
        <v>84</v>
      </c>
    </row>
    <row r="119" s="13" customFormat="1">
      <c r="A119" s="13"/>
      <c r="B119" s="234"/>
      <c r="C119" s="235"/>
      <c r="D119" s="227" t="s">
        <v>160</v>
      </c>
      <c r="E119" s="236" t="s">
        <v>19</v>
      </c>
      <c r="F119" s="237" t="s">
        <v>161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160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147</v>
      </c>
    </row>
    <row r="120" s="13" customFormat="1">
      <c r="A120" s="13"/>
      <c r="B120" s="234"/>
      <c r="C120" s="235"/>
      <c r="D120" s="227" t="s">
        <v>160</v>
      </c>
      <c r="E120" s="236" t="s">
        <v>19</v>
      </c>
      <c r="F120" s="237" t="s">
        <v>532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160</v>
      </c>
      <c r="AU120" s="243" t="s">
        <v>84</v>
      </c>
      <c r="AV120" s="13" t="s">
        <v>82</v>
      </c>
      <c r="AW120" s="13" t="s">
        <v>37</v>
      </c>
      <c r="AX120" s="13" t="s">
        <v>75</v>
      </c>
      <c r="AY120" s="243" t="s">
        <v>147</v>
      </c>
    </row>
    <row r="121" s="13" customFormat="1">
      <c r="A121" s="13"/>
      <c r="B121" s="234"/>
      <c r="C121" s="235"/>
      <c r="D121" s="227" t="s">
        <v>160</v>
      </c>
      <c r="E121" s="236" t="s">
        <v>19</v>
      </c>
      <c r="F121" s="237" t="s">
        <v>203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160</v>
      </c>
      <c r="AU121" s="243" t="s">
        <v>84</v>
      </c>
      <c r="AV121" s="13" t="s">
        <v>82</v>
      </c>
      <c r="AW121" s="13" t="s">
        <v>37</v>
      </c>
      <c r="AX121" s="13" t="s">
        <v>75</v>
      </c>
      <c r="AY121" s="243" t="s">
        <v>147</v>
      </c>
    </row>
    <row r="122" s="14" customFormat="1">
      <c r="A122" s="14"/>
      <c r="B122" s="244"/>
      <c r="C122" s="245"/>
      <c r="D122" s="227" t="s">
        <v>160</v>
      </c>
      <c r="E122" s="246" t="s">
        <v>19</v>
      </c>
      <c r="F122" s="247" t="s">
        <v>536</v>
      </c>
      <c r="G122" s="245"/>
      <c r="H122" s="248">
        <v>15.75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160</v>
      </c>
      <c r="AU122" s="254" t="s">
        <v>84</v>
      </c>
      <c r="AV122" s="14" t="s">
        <v>84</v>
      </c>
      <c r="AW122" s="14" t="s">
        <v>37</v>
      </c>
      <c r="AX122" s="14" t="s">
        <v>82</v>
      </c>
      <c r="AY122" s="254" t="s">
        <v>147</v>
      </c>
    </row>
    <row r="123" s="2" customFormat="1" ht="37.8" customHeight="1">
      <c r="A123" s="40"/>
      <c r="B123" s="41"/>
      <c r="C123" s="214" t="s">
        <v>199</v>
      </c>
      <c r="D123" s="214" t="s">
        <v>149</v>
      </c>
      <c r="E123" s="215" t="s">
        <v>527</v>
      </c>
      <c r="F123" s="216" t="s">
        <v>528</v>
      </c>
      <c r="G123" s="217" t="s">
        <v>176</v>
      </c>
      <c r="H123" s="218">
        <v>80</v>
      </c>
      <c r="I123" s="219"/>
      <c r="J123" s="220">
        <f>ROUND(I123*H123,2)</f>
        <v>0</v>
      </c>
      <c r="K123" s="216" t="s">
        <v>153</v>
      </c>
      <c r="L123" s="46"/>
      <c r="M123" s="221" t="s">
        <v>19</v>
      </c>
      <c r="N123" s="222" t="s">
        <v>46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177</v>
      </c>
      <c r="AT123" s="225" t="s">
        <v>149</v>
      </c>
      <c r="AU123" s="225" t="s">
        <v>84</v>
      </c>
      <c r="AY123" s="19" t="s">
        <v>147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82</v>
      </c>
      <c r="BK123" s="226">
        <f>ROUND(I123*H123,2)</f>
        <v>0</v>
      </c>
      <c r="BL123" s="19" t="s">
        <v>177</v>
      </c>
      <c r="BM123" s="225" t="s">
        <v>537</v>
      </c>
    </row>
    <row r="124" s="2" customFormat="1">
      <c r="A124" s="40"/>
      <c r="B124" s="41"/>
      <c r="C124" s="42"/>
      <c r="D124" s="227" t="s">
        <v>156</v>
      </c>
      <c r="E124" s="42"/>
      <c r="F124" s="228" t="s">
        <v>530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156</v>
      </c>
      <c r="AU124" s="19" t="s">
        <v>84</v>
      </c>
    </row>
    <row r="125" s="2" customFormat="1">
      <c r="A125" s="40"/>
      <c r="B125" s="41"/>
      <c r="C125" s="42"/>
      <c r="D125" s="232" t="s">
        <v>158</v>
      </c>
      <c r="E125" s="42"/>
      <c r="F125" s="233" t="s">
        <v>531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158</v>
      </c>
      <c r="AU125" s="19" t="s">
        <v>84</v>
      </c>
    </row>
    <row r="126" s="13" customFormat="1">
      <c r="A126" s="13"/>
      <c r="B126" s="234"/>
      <c r="C126" s="235"/>
      <c r="D126" s="227" t="s">
        <v>160</v>
      </c>
      <c r="E126" s="236" t="s">
        <v>19</v>
      </c>
      <c r="F126" s="237" t="s">
        <v>161</v>
      </c>
      <c r="G126" s="235"/>
      <c r="H126" s="236" t="s">
        <v>19</v>
      </c>
      <c r="I126" s="238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160</v>
      </c>
      <c r="AU126" s="243" t="s">
        <v>84</v>
      </c>
      <c r="AV126" s="13" t="s">
        <v>82</v>
      </c>
      <c r="AW126" s="13" t="s">
        <v>37</v>
      </c>
      <c r="AX126" s="13" t="s">
        <v>75</v>
      </c>
      <c r="AY126" s="243" t="s">
        <v>147</v>
      </c>
    </row>
    <row r="127" s="13" customFormat="1">
      <c r="A127" s="13"/>
      <c r="B127" s="234"/>
      <c r="C127" s="235"/>
      <c r="D127" s="227" t="s">
        <v>160</v>
      </c>
      <c r="E127" s="236" t="s">
        <v>19</v>
      </c>
      <c r="F127" s="237" t="s">
        <v>538</v>
      </c>
      <c r="G127" s="235"/>
      <c r="H127" s="236" t="s">
        <v>19</v>
      </c>
      <c r="I127" s="238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160</v>
      </c>
      <c r="AU127" s="243" t="s">
        <v>84</v>
      </c>
      <c r="AV127" s="13" t="s">
        <v>82</v>
      </c>
      <c r="AW127" s="13" t="s">
        <v>37</v>
      </c>
      <c r="AX127" s="13" t="s">
        <v>75</v>
      </c>
      <c r="AY127" s="243" t="s">
        <v>147</v>
      </c>
    </row>
    <row r="128" s="14" customFormat="1">
      <c r="A128" s="14"/>
      <c r="B128" s="244"/>
      <c r="C128" s="245"/>
      <c r="D128" s="227" t="s">
        <v>160</v>
      </c>
      <c r="E128" s="246" t="s">
        <v>19</v>
      </c>
      <c r="F128" s="247" t="s">
        <v>539</v>
      </c>
      <c r="G128" s="245"/>
      <c r="H128" s="248">
        <v>80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160</v>
      </c>
      <c r="AU128" s="254" t="s">
        <v>84</v>
      </c>
      <c r="AV128" s="14" t="s">
        <v>84</v>
      </c>
      <c r="AW128" s="14" t="s">
        <v>37</v>
      </c>
      <c r="AX128" s="14" t="s">
        <v>82</v>
      </c>
      <c r="AY128" s="254" t="s">
        <v>147</v>
      </c>
    </row>
    <row r="129" s="2" customFormat="1" ht="24.15" customHeight="1">
      <c r="A129" s="40"/>
      <c r="B129" s="41"/>
      <c r="C129" s="255" t="s">
        <v>205</v>
      </c>
      <c r="D129" s="255" t="s">
        <v>169</v>
      </c>
      <c r="E129" s="256" t="s">
        <v>540</v>
      </c>
      <c r="F129" s="257" t="s">
        <v>541</v>
      </c>
      <c r="G129" s="258" t="s">
        <v>176</v>
      </c>
      <c r="H129" s="259">
        <v>84</v>
      </c>
      <c r="I129" s="260"/>
      <c r="J129" s="261">
        <f>ROUND(I129*H129,2)</f>
        <v>0</v>
      </c>
      <c r="K129" s="257" t="s">
        <v>153</v>
      </c>
      <c r="L129" s="262"/>
      <c r="M129" s="263" t="s">
        <v>19</v>
      </c>
      <c r="N129" s="264" t="s">
        <v>46</v>
      </c>
      <c r="O129" s="86"/>
      <c r="P129" s="223">
        <f>O129*H129</f>
        <v>0</v>
      </c>
      <c r="Q129" s="223">
        <v>0.00017000000000000001</v>
      </c>
      <c r="R129" s="223">
        <f>Q129*H129</f>
        <v>0.014280000000000001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186</v>
      </c>
      <c r="AT129" s="225" t="s">
        <v>169</v>
      </c>
      <c r="AU129" s="225" t="s">
        <v>84</v>
      </c>
      <c r="AY129" s="19" t="s">
        <v>147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82</v>
      </c>
      <c r="BK129" s="226">
        <f>ROUND(I129*H129,2)</f>
        <v>0</v>
      </c>
      <c r="BL129" s="19" t="s">
        <v>177</v>
      </c>
      <c r="BM129" s="225" t="s">
        <v>542</v>
      </c>
    </row>
    <row r="130" s="2" customFormat="1">
      <c r="A130" s="40"/>
      <c r="B130" s="41"/>
      <c r="C130" s="42"/>
      <c r="D130" s="227" t="s">
        <v>156</v>
      </c>
      <c r="E130" s="42"/>
      <c r="F130" s="228" t="s">
        <v>541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156</v>
      </c>
      <c r="AU130" s="19" t="s">
        <v>84</v>
      </c>
    </row>
    <row r="131" s="13" customFormat="1">
      <c r="A131" s="13"/>
      <c r="B131" s="234"/>
      <c r="C131" s="235"/>
      <c r="D131" s="227" t="s">
        <v>160</v>
      </c>
      <c r="E131" s="236" t="s">
        <v>19</v>
      </c>
      <c r="F131" s="237" t="s">
        <v>161</v>
      </c>
      <c r="G131" s="235"/>
      <c r="H131" s="236" t="s">
        <v>19</v>
      </c>
      <c r="I131" s="238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160</v>
      </c>
      <c r="AU131" s="243" t="s">
        <v>84</v>
      </c>
      <c r="AV131" s="13" t="s">
        <v>82</v>
      </c>
      <c r="AW131" s="13" t="s">
        <v>37</v>
      </c>
      <c r="AX131" s="13" t="s">
        <v>75</v>
      </c>
      <c r="AY131" s="243" t="s">
        <v>147</v>
      </c>
    </row>
    <row r="132" s="13" customFormat="1">
      <c r="A132" s="13"/>
      <c r="B132" s="234"/>
      <c r="C132" s="235"/>
      <c r="D132" s="227" t="s">
        <v>160</v>
      </c>
      <c r="E132" s="236" t="s">
        <v>19</v>
      </c>
      <c r="F132" s="237" t="s">
        <v>538</v>
      </c>
      <c r="G132" s="235"/>
      <c r="H132" s="236" t="s">
        <v>19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160</v>
      </c>
      <c r="AU132" s="243" t="s">
        <v>84</v>
      </c>
      <c r="AV132" s="13" t="s">
        <v>82</v>
      </c>
      <c r="AW132" s="13" t="s">
        <v>37</v>
      </c>
      <c r="AX132" s="13" t="s">
        <v>75</v>
      </c>
      <c r="AY132" s="243" t="s">
        <v>147</v>
      </c>
    </row>
    <row r="133" s="13" customFormat="1">
      <c r="A133" s="13"/>
      <c r="B133" s="234"/>
      <c r="C133" s="235"/>
      <c r="D133" s="227" t="s">
        <v>160</v>
      </c>
      <c r="E133" s="236" t="s">
        <v>19</v>
      </c>
      <c r="F133" s="237" t="s">
        <v>203</v>
      </c>
      <c r="G133" s="235"/>
      <c r="H133" s="236" t="s">
        <v>19</v>
      </c>
      <c r="I133" s="238"/>
      <c r="J133" s="235"/>
      <c r="K133" s="235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160</v>
      </c>
      <c r="AU133" s="243" t="s">
        <v>84</v>
      </c>
      <c r="AV133" s="13" t="s">
        <v>82</v>
      </c>
      <c r="AW133" s="13" t="s">
        <v>37</v>
      </c>
      <c r="AX133" s="13" t="s">
        <v>75</v>
      </c>
      <c r="AY133" s="243" t="s">
        <v>147</v>
      </c>
    </row>
    <row r="134" s="14" customFormat="1">
      <c r="A134" s="14"/>
      <c r="B134" s="244"/>
      <c r="C134" s="245"/>
      <c r="D134" s="227" t="s">
        <v>160</v>
      </c>
      <c r="E134" s="246" t="s">
        <v>19</v>
      </c>
      <c r="F134" s="247" t="s">
        <v>543</v>
      </c>
      <c r="G134" s="245"/>
      <c r="H134" s="248">
        <v>84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160</v>
      </c>
      <c r="AU134" s="254" t="s">
        <v>84</v>
      </c>
      <c r="AV134" s="14" t="s">
        <v>84</v>
      </c>
      <c r="AW134" s="14" t="s">
        <v>37</v>
      </c>
      <c r="AX134" s="14" t="s">
        <v>82</v>
      </c>
      <c r="AY134" s="254" t="s">
        <v>147</v>
      </c>
    </row>
    <row r="135" s="12" customFormat="1" ht="22.8" customHeight="1">
      <c r="A135" s="12"/>
      <c r="B135" s="198"/>
      <c r="C135" s="199"/>
      <c r="D135" s="200" t="s">
        <v>74</v>
      </c>
      <c r="E135" s="212" t="s">
        <v>544</v>
      </c>
      <c r="F135" s="212" t="s">
        <v>545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SUM(P136:P255)</f>
        <v>0</v>
      </c>
      <c r="Q135" s="206"/>
      <c r="R135" s="207">
        <f>SUM(R136:R255)</f>
        <v>0.02928</v>
      </c>
      <c r="S135" s="206"/>
      <c r="T135" s="208">
        <f>SUM(T136:T255)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171</v>
      </c>
      <c r="AT135" s="210" t="s">
        <v>74</v>
      </c>
      <c r="AU135" s="210" t="s">
        <v>82</v>
      </c>
      <c r="AY135" s="209" t="s">
        <v>147</v>
      </c>
      <c r="BK135" s="211">
        <f>SUM(BK136:BK255)</f>
        <v>0</v>
      </c>
    </row>
    <row r="136" s="2" customFormat="1" ht="21.75" customHeight="1">
      <c r="A136" s="40"/>
      <c r="B136" s="41"/>
      <c r="C136" s="214" t="s">
        <v>213</v>
      </c>
      <c r="D136" s="214" t="s">
        <v>149</v>
      </c>
      <c r="E136" s="215" t="s">
        <v>546</v>
      </c>
      <c r="F136" s="216" t="s">
        <v>547</v>
      </c>
      <c r="G136" s="217" t="s">
        <v>264</v>
      </c>
      <c r="H136" s="218">
        <v>4</v>
      </c>
      <c r="I136" s="219"/>
      <c r="J136" s="220">
        <f>ROUND(I136*H136,2)</f>
        <v>0</v>
      </c>
      <c r="K136" s="216" t="s">
        <v>153</v>
      </c>
      <c r="L136" s="46"/>
      <c r="M136" s="221" t="s">
        <v>19</v>
      </c>
      <c r="N136" s="222" t="s">
        <v>46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177</v>
      </c>
      <c r="AT136" s="225" t="s">
        <v>149</v>
      </c>
      <c r="AU136" s="225" t="s">
        <v>84</v>
      </c>
      <c r="AY136" s="19" t="s">
        <v>147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82</v>
      </c>
      <c r="BK136" s="226">
        <f>ROUND(I136*H136,2)</f>
        <v>0</v>
      </c>
      <c r="BL136" s="19" t="s">
        <v>177</v>
      </c>
      <c r="BM136" s="225" t="s">
        <v>548</v>
      </c>
    </row>
    <row r="137" s="2" customFormat="1">
      <c r="A137" s="40"/>
      <c r="B137" s="41"/>
      <c r="C137" s="42"/>
      <c r="D137" s="227" t="s">
        <v>156</v>
      </c>
      <c r="E137" s="42"/>
      <c r="F137" s="228" t="s">
        <v>549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156</v>
      </c>
      <c r="AU137" s="19" t="s">
        <v>84</v>
      </c>
    </row>
    <row r="138" s="2" customFormat="1">
      <c r="A138" s="40"/>
      <c r="B138" s="41"/>
      <c r="C138" s="42"/>
      <c r="D138" s="232" t="s">
        <v>158</v>
      </c>
      <c r="E138" s="42"/>
      <c r="F138" s="233" t="s">
        <v>550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84</v>
      </c>
    </row>
    <row r="139" s="13" customFormat="1">
      <c r="A139" s="13"/>
      <c r="B139" s="234"/>
      <c r="C139" s="235"/>
      <c r="D139" s="227" t="s">
        <v>160</v>
      </c>
      <c r="E139" s="236" t="s">
        <v>19</v>
      </c>
      <c r="F139" s="237" t="s">
        <v>161</v>
      </c>
      <c r="G139" s="235"/>
      <c r="H139" s="236" t="s">
        <v>19</v>
      </c>
      <c r="I139" s="238"/>
      <c r="J139" s="235"/>
      <c r="K139" s="235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160</v>
      </c>
      <c r="AU139" s="243" t="s">
        <v>84</v>
      </c>
      <c r="AV139" s="13" t="s">
        <v>82</v>
      </c>
      <c r="AW139" s="13" t="s">
        <v>37</v>
      </c>
      <c r="AX139" s="13" t="s">
        <v>75</v>
      </c>
      <c r="AY139" s="243" t="s">
        <v>147</v>
      </c>
    </row>
    <row r="140" s="13" customFormat="1">
      <c r="A140" s="13"/>
      <c r="B140" s="234"/>
      <c r="C140" s="235"/>
      <c r="D140" s="227" t="s">
        <v>160</v>
      </c>
      <c r="E140" s="236" t="s">
        <v>19</v>
      </c>
      <c r="F140" s="237" t="s">
        <v>551</v>
      </c>
      <c r="G140" s="235"/>
      <c r="H140" s="236" t="s">
        <v>19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160</v>
      </c>
      <c r="AU140" s="243" t="s">
        <v>84</v>
      </c>
      <c r="AV140" s="13" t="s">
        <v>82</v>
      </c>
      <c r="AW140" s="13" t="s">
        <v>37</v>
      </c>
      <c r="AX140" s="13" t="s">
        <v>75</v>
      </c>
      <c r="AY140" s="243" t="s">
        <v>147</v>
      </c>
    </row>
    <row r="141" s="14" customFormat="1">
      <c r="A141" s="14"/>
      <c r="B141" s="244"/>
      <c r="C141" s="245"/>
      <c r="D141" s="227" t="s">
        <v>160</v>
      </c>
      <c r="E141" s="246" t="s">
        <v>19</v>
      </c>
      <c r="F141" s="247" t="s">
        <v>171</v>
      </c>
      <c r="G141" s="245"/>
      <c r="H141" s="248">
        <v>3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160</v>
      </c>
      <c r="AU141" s="254" t="s">
        <v>84</v>
      </c>
      <c r="AV141" s="14" t="s">
        <v>84</v>
      </c>
      <c r="AW141" s="14" t="s">
        <v>37</v>
      </c>
      <c r="AX141" s="14" t="s">
        <v>75</v>
      </c>
      <c r="AY141" s="254" t="s">
        <v>147</v>
      </c>
    </row>
    <row r="142" s="13" customFormat="1">
      <c r="A142" s="13"/>
      <c r="B142" s="234"/>
      <c r="C142" s="235"/>
      <c r="D142" s="227" t="s">
        <v>160</v>
      </c>
      <c r="E142" s="236" t="s">
        <v>19</v>
      </c>
      <c r="F142" s="237" t="s">
        <v>552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160</v>
      </c>
      <c r="AU142" s="243" t="s">
        <v>84</v>
      </c>
      <c r="AV142" s="13" t="s">
        <v>82</v>
      </c>
      <c r="AW142" s="13" t="s">
        <v>37</v>
      </c>
      <c r="AX142" s="13" t="s">
        <v>75</v>
      </c>
      <c r="AY142" s="243" t="s">
        <v>147</v>
      </c>
    </row>
    <row r="143" s="14" customFormat="1">
      <c r="A143" s="14"/>
      <c r="B143" s="244"/>
      <c r="C143" s="245"/>
      <c r="D143" s="227" t="s">
        <v>160</v>
      </c>
      <c r="E143" s="246" t="s">
        <v>19</v>
      </c>
      <c r="F143" s="247" t="s">
        <v>82</v>
      </c>
      <c r="G143" s="245"/>
      <c r="H143" s="248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160</v>
      </c>
      <c r="AU143" s="254" t="s">
        <v>84</v>
      </c>
      <c r="AV143" s="14" t="s">
        <v>84</v>
      </c>
      <c r="AW143" s="14" t="s">
        <v>37</v>
      </c>
      <c r="AX143" s="14" t="s">
        <v>75</v>
      </c>
      <c r="AY143" s="254" t="s">
        <v>147</v>
      </c>
    </row>
    <row r="144" s="15" customFormat="1">
      <c r="A144" s="15"/>
      <c r="B144" s="265"/>
      <c r="C144" s="266"/>
      <c r="D144" s="227" t="s">
        <v>160</v>
      </c>
      <c r="E144" s="267" t="s">
        <v>19</v>
      </c>
      <c r="F144" s="268" t="s">
        <v>260</v>
      </c>
      <c r="G144" s="266"/>
      <c r="H144" s="269">
        <v>4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160</v>
      </c>
      <c r="AU144" s="275" t="s">
        <v>84</v>
      </c>
      <c r="AV144" s="15" t="s">
        <v>154</v>
      </c>
      <c r="AW144" s="15" t="s">
        <v>37</v>
      </c>
      <c r="AX144" s="15" t="s">
        <v>82</v>
      </c>
      <c r="AY144" s="275" t="s">
        <v>147</v>
      </c>
    </row>
    <row r="145" s="2" customFormat="1" ht="16.5" customHeight="1">
      <c r="A145" s="40"/>
      <c r="B145" s="41"/>
      <c r="C145" s="255" t="s">
        <v>218</v>
      </c>
      <c r="D145" s="255" t="s">
        <v>169</v>
      </c>
      <c r="E145" s="256" t="s">
        <v>553</v>
      </c>
      <c r="F145" s="257" t="s">
        <v>554</v>
      </c>
      <c r="G145" s="258" t="s">
        <v>264</v>
      </c>
      <c r="H145" s="259">
        <v>1</v>
      </c>
      <c r="I145" s="260"/>
      <c r="J145" s="261">
        <f>ROUND(I145*H145,2)</f>
        <v>0</v>
      </c>
      <c r="K145" s="257" t="s">
        <v>271</v>
      </c>
      <c r="L145" s="262"/>
      <c r="M145" s="263" t="s">
        <v>19</v>
      </c>
      <c r="N145" s="264" t="s">
        <v>46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186</v>
      </c>
      <c r="AT145" s="225" t="s">
        <v>169</v>
      </c>
      <c r="AU145" s="225" t="s">
        <v>84</v>
      </c>
      <c r="AY145" s="19" t="s">
        <v>147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82</v>
      </c>
      <c r="BK145" s="226">
        <f>ROUND(I145*H145,2)</f>
        <v>0</v>
      </c>
      <c r="BL145" s="19" t="s">
        <v>177</v>
      </c>
      <c r="BM145" s="225" t="s">
        <v>555</v>
      </c>
    </row>
    <row r="146" s="2" customFormat="1">
      <c r="A146" s="40"/>
      <c r="B146" s="41"/>
      <c r="C146" s="42"/>
      <c r="D146" s="227" t="s">
        <v>156</v>
      </c>
      <c r="E146" s="42"/>
      <c r="F146" s="228" t="s">
        <v>554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156</v>
      </c>
      <c r="AU146" s="19" t="s">
        <v>84</v>
      </c>
    </row>
    <row r="147" s="13" customFormat="1">
      <c r="A147" s="13"/>
      <c r="B147" s="234"/>
      <c r="C147" s="235"/>
      <c r="D147" s="227" t="s">
        <v>160</v>
      </c>
      <c r="E147" s="236" t="s">
        <v>19</v>
      </c>
      <c r="F147" s="237" t="s">
        <v>161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160</v>
      </c>
      <c r="AU147" s="243" t="s">
        <v>84</v>
      </c>
      <c r="AV147" s="13" t="s">
        <v>82</v>
      </c>
      <c r="AW147" s="13" t="s">
        <v>37</v>
      </c>
      <c r="AX147" s="13" t="s">
        <v>75</v>
      </c>
      <c r="AY147" s="243" t="s">
        <v>147</v>
      </c>
    </row>
    <row r="148" s="13" customFormat="1">
      <c r="A148" s="13"/>
      <c r="B148" s="234"/>
      <c r="C148" s="235"/>
      <c r="D148" s="227" t="s">
        <v>160</v>
      </c>
      <c r="E148" s="236" t="s">
        <v>19</v>
      </c>
      <c r="F148" s="237" t="s">
        <v>556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160</v>
      </c>
      <c r="AU148" s="243" t="s">
        <v>84</v>
      </c>
      <c r="AV148" s="13" t="s">
        <v>82</v>
      </c>
      <c r="AW148" s="13" t="s">
        <v>37</v>
      </c>
      <c r="AX148" s="13" t="s">
        <v>75</v>
      </c>
      <c r="AY148" s="243" t="s">
        <v>147</v>
      </c>
    </row>
    <row r="149" s="14" customFormat="1">
      <c r="A149" s="14"/>
      <c r="B149" s="244"/>
      <c r="C149" s="245"/>
      <c r="D149" s="227" t="s">
        <v>160</v>
      </c>
      <c r="E149" s="246" t="s">
        <v>19</v>
      </c>
      <c r="F149" s="247" t="s">
        <v>82</v>
      </c>
      <c r="G149" s="245"/>
      <c r="H149" s="248">
        <v>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160</v>
      </c>
      <c r="AU149" s="254" t="s">
        <v>84</v>
      </c>
      <c r="AV149" s="14" t="s">
        <v>84</v>
      </c>
      <c r="AW149" s="14" t="s">
        <v>37</v>
      </c>
      <c r="AX149" s="14" t="s">
        <v>82</v>
      </c>
      <c r="AY149" s="254" t="s">
        <v>147</v>
      </c>
    </row>
    <row r="150" s="2" customFormat="1" ht="55.5" customHeight="1">
      <c r="A150" s="40"/>
      <c r="B150" s="41"/>
      <c r="C150" s="255" t="s">
        <v>226</v>
      </c>
      <c r="D150" s="255" t="s">
        <v>169</v>
      </c>
      <c r="E150" s="256" t="s">
        <v>557</v>
      </c>
      <c r="F150" s="257" t="s">
        <v>558</v>
      </c>
      <c r="G150" s="258" t="s">
        <v>264</v>
      </c>
      <c r="H150" s="259">
        <v>3</v>
      </c>
      <c r="I150" s="260"/>
      <c r="J150" s="261">
        <f>ROUND(I150*H150,2)</f>
        <v>0</v>
      </c>
      <c r="K150" s="257" t="s">
        <v>271</v>
      </c>
      <c r="L150" s="262"/>
      <c r="M150" s="263" t="s">
        <v>19</v>
      </c>
      <c r="N150" s="264" t="s">
        <v>46</v>
      </c>
      <c r="O150" s="86"/>
      <c r="P150" s="223">
        <f>O150*H150</f>
        <v>0</v>
      </c>
      <c r="Q150" s="223">
        <v>0.0080000000000000002</v>
      </c>
      <c r="R150" s="223">
        <f>Q150*H150</f>
        <v>0.024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186</v>
      </c>
      <c r="AT150" s="225" t="s">
        <v>169</v>
      </c>
      <c r="AU150" s="225" t="s">
        <v>84</v>
      </c>
      <c r="AY150" s="19" t="s">
        <v>147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82</v>
      </c>
      <c r="BK150" s="226">
        <f>ROUND(I150*H150,2)</f>
        <v>0</v>
      </c>
      <c r="BL150" s="19" t="s">
        <v>177</v>
      </c>
      <c r="BM150" s="225" t="s">
        <v>559</v>
      </c>
    </row>
    <row r="151" s="2" customFormat="1">
      <c r="A151" s="40"/>
      <c r="B151" s="41"/>
      <c r="C151" s="42"/>
      <c r="D151" s="227" t="s">
        <v>156</v>
      </c>
      <c r="E151" s="42"/>
      <c r="F151" s="228" t="s">
        <v>560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156</v>
      </c>
      <c r="AU151" s="19" t="s">
        <v>84</v>
      </c>
    </row>
    <row r="152" s="13" customFormat="1">
      <c r="A152" s="13"/>
      <c r="B152" s="234"/>
      <c r="C152" s="235"/>
      <c r="D152" s="227" t="s">
        <v>160</v>
      </c>
      <c r="E152" s="236" t="s">
        <v>19</v>
      </c>
      <c r="F152" s="237" t="s">
        <v>161</v>
      </c>
      <c r="G152" s="235"/>
      <c r="H152" s="236" t="s">
        <v>19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160</v>
      </c>
      <c r="AU152" s="243" t="s">
        <v>84</v>
      </c>
      <c r="AV152" s="13" t="s">
        <v>82</v>
      </c>
      <c r="AW152" s="13" t="s">
        <v>37</v>
      </c>
      <c r="AX152" s="13" t="s">
        <v>75</v>
      </c>
      <c r="AY152" s="243" t="s">
        <v>147</v>
      </c>
    </row>
    <row r="153" s="13" customFormat="1">
      <c r="A153" s="13"/>
      <c r="B153" s="234"/>
      <c r="C153" s="235"/>
      <c r="D153" s="227" t="s">
        <v>160</v>
      </c>
      <c r="E153" s="236" t="s">
        <v>19</v>
      </c>
      <c r="F153" s="237" t="s">
        <v>561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160</v>
      </c>
      <c r="AU153" s="243" t="s">
        <v>84</v>
      </c>
      <c r="AV153" s="13" t="s">
        <v>82</v>
      </c>
      <c r="AW153" s="13" t="s">
        <v>37</v>
      </c>
      <c r="AX153" s="13" t="s">
        <v>75</v>
      </c>
      <c r="AY153" s="243" t="s">
        <v>147</v>
      </c>
    </row>
    <row r="154" s="14" customFormat="1">
      <c r="A154" s="14"/>
      <c r="B154" s="244"/>
      <c r="C154" s="245"/>
      <c r="D154" s="227" t="s">
        <v>160</v>
      </c>
      <c r="E154" s="246" t="s">
        <v>19</v>
      </c>
      <c r="F154" s="247" t="s">
        <v>171</v>
      </c>
      <c r="G154" s="245"/>
      <c r="H154" s="248">
        <v>3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160</v>
      </c>
      <c r="AU154" s="254" t="s">
        <v>84</v>
      </c>
      <c r="AV154" s="14" t="s">
        <v>84</v>
      </c>
      <c r="AW154" s="14" t="s">
        <v>37</v>
      </c>
      <c r="AX154" s="14" t="s">
        <v>82</v>
      </c>
      <c r="AY154" s="254" t="s">
        <v>147</v>
      </c>
    </row>
    <row r="155" s="13" customFormat="1">
      <c r="A155" s="13"/>
      <c r="B155" s="234"/>
      <c r="C155" s="235"/>
      <c r="D155" s="227" t="s">
        <v>160</v>
      </c>
      <c r="E155" s="236" t="s">
        <v>19</v>
      </c>
      <c r="F155" s="237" t="s">
        <v>562</v>
      </c>
      <c r="G155" s="235"/>
      <c r="H155" s="236" t="s">
        <v>19</v>
      </c>
      <c r="I155" s="238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160</v>
      </c>
      <c r="AU155" s="243" t="s">
        <v>84</v>
      </c>
      <c r="AV155" s="13" t="s">
        <v>82</v>
      </c>
      <c r="AW155" s="13" t="s">
        <v>37</v>
      </c>
      <c r="AX155" s="13" t="s">
        <v>75</v>
      </c>
      <c r="AY155" s="243" t="s">
        <v>147</v>
      </c>
    </row>
    <row r="156" s="13" customFormat="1">
      <c r="A156" s="13"/>
      <c r="B156" s="234"/>
      <c r="C156" s="235"/>
      <c r="D156" s="227" t="s">
        <v>160</v>
      </c>
      <c r="E156" s="236" t="s">
        <v>19</v>
      </c>
      <c r="F156" s="237" t="s">
        <v>563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160</v>
      </c>
      <c r="AU156" s="243" t="s">
        <v>84</v>
      </c>
      <c r="AV156" s="13" t="s">
        <v>82</v>
      </c>
      <c r="AW156" s="13" t="s">
        <v>37</v>
      </c>
      <c r="AX156" s="13" t="s">
        <v>75</v>
      </c>
      <c r="AY156" s="243" t="s">
        <v>147</v>
      </c>
    </row>
    <row r="157" s="13" customFormat="1">
      <c r="A157" s="13"/>
      <c r="B157" s="234"/>
      <c r="C157" s="235"/>
      <c r="D157" s="227" t="s">
        <v>160</v>
      </c>
      <c r="E157" s="236" t="s">
        <v>19</v>
      </c>
      <c r="F157" s="237" t="s">
        <v>564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160</v>
      </c>
      <c r="AU157" s="243" t="s">
        <v>84</v>
      </c>
      <c r="AV157" s="13" t="s">
        <v>82</v>
      </c>
      <c r="AW157" s="13" t="s">
        <v>37</v>
      </c>
      <c r="AX157" s="13" t="s">
        <v>75</v>
      </c>
      <c r="AY157" s="243" t="s">
        <v>147</v>
      </c>
    </row>
    <row r="158" s="13" customFormat="1">
      <c r="A158" s="13"/>
      <c r="B158" s="234"/>
      <c r="C158" s="235"/>
      <c r="D158" s="227" t="s">
        <v>160</v>
      </c>
      <c r="E158" s="236" t="s">
        <v>19</v>
      </c>
      <c r="F158" s="237" t="s">
        <v>565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160</v>
      </c>
      <c r="AU158" s="243" t="s">
        <v>84</v>
      </c>
      <c r="AV158" s="13" t="s">
        <v>82</v>
      </c>
      <c r="AW158" s="13" t="s">
        <v>37</v>
      </c>
      <c r="AX158" s="13" t="s">
        <v>75</v>
      </c>
      <c r="AY158" s="243" t="s">
        <v>147</v>
      </c>
    </row>
    <row r="159" s="13" customFormat="1">
      <c r="A159" s="13"/>
      <c r="B159" s="234"/>
      <c r="C159" s="235"/>
      <c r="D159" s="227" t="s">
        <v>160</v>
      </c>
      <c r="E159" s="236" t="s">
        <v>19</v>
      </c>
      <c r="F159" s="237" t="s">
        <v>566</v>
      </c>
      <c r="G159" s="235"/>
      <c r="H159" s="236" t="s">
        <v>19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160</v>
      </c>
      <c r="AU159" s="243" t="s">
        <v>84</v>
      </c>
      <c r="AV159" s="13" t="s">
        <v>82</v>
      </c>
      <c r="AW159" s="13" t="s">
        <v>37</v>
      </c>
      <c r="AX159" s="13" t="s">
        <v>75</v>
      </c>
      <c r="AY159" s="243" t="s">
        <v>147</v>
      </c>
    </row>
    <row r="160" s="13" customFormat="1">
      <c r="A160" s="13"/>
      <c r="B160" s="234"/>
      <c r="C160" s="235"/>
      <c r="D160" s="227" t="s">
        <v>160</v>
      </c>
      <c r="E160" s="236" t="s">
        <v>19</v>
      </c>
      <c r="F160" s="237" t="s">
        <v>567</v>
      </c>
      <c r="G160" s="235"/>
      <c r="H160" s="236" t="s">
        <v>19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160</v>
      </c>
      <c r="AU160" s="243" t="s">
        <v>84</v>
      </c>
      <c r="AV160" s="13" t="s">
        <v>82</v>
      </c>
      <c r="AW160" s="13" t="s">
        <v>37</v>
      </c>
      <c r="AX160" s="13" t="s">
        <v>75</v>
      </c>
      <c r="AY160" s="243" t="s">
        <v>147</v>
      </c>
    </row>
    <row r="161" s="2" customFormat="1" ht="16.5" customHeight="1">
      <c r="A161" s="40"/>
      <c r="B161" s="41"/>
      <c r="C161" s="255" t="s">
        <v>568</v>
      </c>
      <c r="D161" s="255" t="s">
        <v>169</v>
      </c>
      <c r="E161" s="256" t="s">
        <v>569</v>
      </c>
      <c r="F161" s="257" t="s">
        <v>570</v>
      </c>
      <c r="G161" s="258" t="s">
        <v>264</v>
      </c>
      <c r="H161" s="259">
        <v>3</v>
      </c>
      <c r="I161" s="260"/>
      <c r="J161" s="261">
        <f>ROUND(I161*H161,2)</f>
        <v>0</v>
      </c>
      <c r="K161" s="257" t="s">
        <v>271</v>
      </c>
      <c r="L161" s="262"/>
      <c r="M161" s="263" t="s">
        <v>19</v>
      </c>
      <c r="N161" s="264" t="s">
        <v>46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186</v>
      </c>
      <c r="AT161" s="225" t="s">
        <v>169</v>
      </c>
      <c r="AU161" s="225" t="s">
        <v>84</v>
      </c>
      <c r="AY161" s="19" t="s">
        <v>147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82</v>
      </c>
      <c r="BK161" s="226">
        <f>ROUND(I161*H161,2)</f>
        <v>0</v>
      </c>
      <c r="BL161" s="19" t="s">
        <v>177</v>
      </c>
      <c r="BM161" s="225" t="s">
        <v>571</v>
      </c>
    </row>
    <row r="162" s="2" customFormat="1">
      <c r="A162" s="40"/>
      <c r="B162" s="41"/>
      <c r="C162" s="42"/>
      <c r="D162" s="227" t="s">
        <v>156</v>
      </c>
      <c r="E162" s="42"/>
      <c r="F162" s="228" t="s">
        <v>570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156</v>
      </c>
      <c r="AU162" s="19" t="s">
        <v>84</v>
      </c>
    </row>
    <row r="163" s="13" customFormat="1">
      <c r="A163" s="13"/>
      <c r="B163" s="234"/>
      <c r="C163" s="235"/>
      <c r="D163" s="227" t="s">
        <v>160</v>
      </c>
      <c r="E163" s="236" t="s">
        <v>19</v>
      </c>
      <c r="F163" s="237" t="s">
        <v>161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160</v>
      </c>
      <c r="AU163" s="243" t="s">
        <v>84</v>
      </c>
      <c r="AV163" s="13" t="s">
        <v>82</v>
      </c>
      <c r="AW163" s="13" t="s">
        <v>37</v>
      </c>
      <c r="AX163" s="13" t="s">
        <v>75</v>
      </c>
      <c r="AY163" s="243" t="s">
        <v>147</v>
      </c>
    </row>
    <row r="164" s="13" customFormat="1">
      <c r="A164" s="13"/>
      <c r="B164" s="234"/>
      <c r="C164" s="235"/>
      <c r="D164" s="227" t="s">
        <v>160</v>
      </c>
      <c r="E164" s="236" t="s">
        <v>19</v>
      </c>
      <c r="F164" s="237" t="s">
        <v>572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160</v>
      </c>
      <c r="AU164" s="243" t="s">
        <v>84</v>
      </c>
      <c r="AV164" s="13" t="s">
        <v>82</v>
      </c>
      <c r="AW164" s="13" t="s">
        <v>37</v>
      </c>
      <c r="AX164" s="13" t="s">
        <v>75</v>
      </c>
      <c r="AY164" s="243" t="s">
        <v>147</v>
      </c>
    </row>
    <row r="165" s="14" customFormat="1">
      <c r="A165" s="14"/>
      <c r="B165" s="244"/>
      <c r="C165" s="245"/>
      <c r="D165" s="227" t="s">
        <v>160</v>
      </c>
      <c r="E165" s="246" t="s">
        <v>19</v>
      </c>
      <c r="F165" s="247" t="s">
        <v>171</v>
      </c>
      <c r="G165" s="245"/>
      <c r="H165" s="248">
        <v>3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160</v>
      </c>
      <c r="AU165" s="254" t="s">
        <v>84</v>
      </c>
      <c r="AV165" s="14" t="s">
        <v>84</v>
      </c>
      <c r="AW165" s="14" t="s">
        <v>37</v>
      </c>
      <c r="AX165" s="14" t="s">
        <v>82</v>
      </c>
      <c r="AY165" s="254" t="s">
        <v>147</v>
      </c>
    </row>
    <row r="166" s="13" customFormat="1">
      <c r="A166" s="13"/>
      <c r="B166" s="234"/>
      <c r="C166" s="235"/>
      <c r="D166" s="227" t="s">
        <v>160</v>
      </c>
      <c r="E166" s="236" t="s">
        <v>19</v>
      </c>
      <c r="F166" s="237" t="s">
        <v>573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160</v>
      </c>
      <c r="AU166" s="243" t="s">
        <v>84</v>
      </c>
      <c r="AV166" s="13" t="s">
        <v>82</v>
      </c>
      <c r="AW166" s="13" t="s">
        <v>37</v>
      </c>
      <c r="AX166" s="13" t="s">
        <v>75</v>
      </c>
      <c r="AY166" s="243" t="s">
        <v>147</v>
      </c>
    </row>
    <row r="167" s="2" customFormat="1" ht="16.5" customHeight="1">
      <c r="A167" s="40"/>
      <c r="B167" s="41"/>
      <c r="C167" s="255" t="s">
        <v>8</v>
      </c>
      <c r="D167" s="255" t="s">
        <v>169</v>
      </c>
      <c r="E167" s="256" t="s">
        <v>574</v>
      </c>
      <c r="F167" s="257" t="s">
        <v>575</v>
      </c>
      <c r="G167" s="258" t="s">
        <v>264</v>
      </c>
      <c r="H167" s="259">
        <v>3</v>
      </c>
      <c r="I167" s="260"/>
      <c r="J167" s="261">
        <f>ROUND(I167*H167,2)</f>
        <v>0</v>
      </c>
      <c r="K167" s="257" t="s">
        <v>271</v>
      </c>
      <c r="L167" s="262"/>
      <c r="M167" s="263" t="s">
        <v>19</v>
      </c>
      <c r="N167" s="264" t="s">
        <v>46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186</v>
      </c>
      <c r="AT167" s="225" t="s">
        <v>169</v>
      </c>
      <c r="AU167" s="225" t="s">
        <v>84</v>
      </c>
      <c r="AY167" s="19" t="s">
        <v>147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82</v>
      </c>
      <c r="BK167" s="226">
        <f>ROUND(I167*H167,2)</f>
        <v>0</v>
      </c>
      <c r="BL167" s="19" t="s">
        <v>177</v>
      </c>
      <c r="BM167" s="225" t="s">
        <v>576</v>
      </c>
    </row>
    <row r="168" s="2" customFormat="1">
      <c r="A168" s="40"/>
      <c r="B168" s="41"/>
      <c r="C168" s="42"/>
      <c r="D168" s="227" t="s">
        <v>156</v>
      </c>
      <c r="E168" s="42"/>
      <c r="F168" s="228" t="s">
        <v>575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156</v>
      </c>
      <c r="AU168" s="19" t="s">
        <v>84</v>
      </c>
    </row>
    <row r="169" s="13" customFormat="1">
      <c r="A169" s="13"/>
      <c r="B169" s="234"/>
      <c r="C169" s="235"/>
      <c r="D169" s="227" t="s">
        <v>160</v>
      </c>
      <c r="E169" s="236" t="s">
        <v>19</v>
      </c>
      <c r="F169" s="237" t="s">
        <v>161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160</v>
      </c>
      <c r="AU169" s="243" t="s">
        <v>84</v>
      </c>
      <c r="AV169" s="13" t="s">
        <v>82</v>
      </c>
      <c r="AW169" s="13" t="s">
        <v>37</v>
      </c>
      <c r="AX169" s="13" t="s">
        <v>75</v>
      </c>
      <c r="AY169" s="243" t="s">
        <v>147</v>
      </c>
    </row>
    <row r="170" s="13" customFormat="1">
      <c r="A170" s="13"/>
      <c r="B170" s="234"/>
      <c r="C170" s="235"/>
      <c r="D170" s="227" t="s">
        <v>160</v>
      </c>
      <c r="E170" s="236" t="s">
        <v>19</v>
      </c>
      <c r="F170" s="237" t="s">
        <v>577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160</v>
      </c>
      <c r="AU170" s="243" t="s">
        <v>84</v>
      </c>
      <c r="AV170" s="13" t="s">
        <v>82</v>
      </c>
      <c r="AW170" s="13" t="s">
        <v>37</v>
      </c>
      <c r="AX170" s="13" t="s">
        <v>75</v>
      </c>
      <c r="AY170" s="243" t="s">
        <v>147</v>
      </c>
    </row>
    <row r="171" s="14" customFormat="1">
      <c r="A171" s="14"/>
      <c r="B171" s="244"/>
      <c r="C171" s="245"/>
      <c r="D171" s="227" t="s">
        <v>160</v>
      </c>
      <c r="E171" s="246" t="s">
        <v>19</v>
      </c>
      <c r="F171" s="247" t="s">
        <v>171</v>
      </c>
      <c r="G171" s="245"/>
      <c r="H171" s="248">
        <v>3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160</v>
      </c>
      <c r="AU171" s="254" t="s">
        <v>84</v>
      </c>
      <c r="AV171" s="14" t="s">
        <v>84</v>
      </c>
      <c r="AW171" s="14" t="s">
        <v>37</v>
      </c>
      <c r="AX171" s="14" t="s">
        <v>82</v>
      </c>
      <c r="AY171" s="254" t="s">
        <v>147</v>
      </c>
    </row>
    <row r="172" s="2" customFormat="1" ht="21.75" customHeight="1">
      <c r="A172" s="40"/>
      <c r="B172" s="41"/>
      <c r="C172" s="214" t="s">
        <v>233</v>
      </c>
      <c r="D172" s="214" t="s">
        <v>149</v>
      </c>
      <c r="E172" s="215" t="s">
        <v>578</v>
      </c>
      <c r="F172" s="216" t="s">
        <v>579</v>
      </c>
      <c r="G172" s="217" t="s">
        <v>176</v>
      </c>
      <c r="H172" s="218">
        <v>127</v>
      </c>
      <c r="I172" s="219"/>
      <c r="J172" s="220">
        <f>ROUND(I172*H172,2)</f>
        <v>0</v>
      </c>
      <c r="K172" s="216" t="s">
        <v>271</v>
      </c>
      <c r="L172" s="46"/>
      <c r="M172" s="221" t="s">
        <v>19</v>
      </c>
      <c r="N172" s="222" t="s">
        <v>46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177</v>
      </c>
      <c r="AT172" s="225" t="s">
        <v>149</v>
      </c>
      <c r="AU172" s="225" t="s">
        <v>84</v>
      </c>
      <c r="AY172" s="19" t="s">
        <v>147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82</v>
      </c>
      <c r="BK172" s="226">
        <f>ROUND(I172*H172,2)</f>
        <v>0</v>
      </c>
      <c r="BL172" s="19" t="s">
        <v>177</v>
      </c>
      <c r="BM172" s="225" t="s">
        <v>580</v>
      </c>
    </row>
    <row r="173" s="2" customFormat="1">
      <c r="A173" s="40"/>
      <c r="B173" s="41"/>
      <c r="C173" s="42"/>
      <c r="D173" s="227" t="s">
        <v>156</v>
      </c>
      <c r="E173" s="42"/>
      <c r="F173" s="228" t="s">
        <v>579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156</v>
      </c>
      <c r="AU173" s="19" t="s">
        <v>84</v>
      </c>
    </row>
    <row r="174" s="13" customFormat="1">
      <c r="A174" s="13"/>
      <c r="B174" s="234"/>
      <c r="C174" s="235"/>
      <c r="D174" s="227" t="s">
        <v>160</v>
      </c>
      <c r="E174" s="236" t="s">
        <v>19</v>
      </c>
      <c r="F174" s="237" t="s">
        <v>161</v>
      </c>
      <c r="G174" s="235"/>
      <c r="H174" s="236" t="s">
        <v>19</v>
      </c>
      <c r="I174" s="238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160</v>
      </c>
      <c r="AU174" s="243" t="s">
        <v>84</v>
      </c>
      <c r="AV174" s="13" t="s">
        <v>82</v>
      </c>
      <c r="AW174" s="13" t="s">
        <v>37</v>
      </c>
      <c r="AX174" s="13" t="s">
        <v>75</v>
      </c>
      <c r="AY174" s="243" t="s">
        <v>147</v>
      </c>
    </row>
    <row r="175" s="13" customFormat="1">
      <c r="A175" s="13"/>
      <c r="B175" s="234"/>
      <c r="C175" s="235"/>
      <c r="D175" s="227" t="s">
        <v>160</v>
      </c>
      <c r="E175" s="236" t="s">
        <v>19</v>
      </c>
      <c r="F175" s="237" t="s">
        <v>581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160</v>
      </c>
      <c r="AU175" s="243" t="s">
        <v>84</v>
      </c>
      <c r="AV175" s="13" t="s">
        <v>82</v>
      </c>
      <c r="AW175" s="13" t="s">
        <v>37</v>
      </c>
      <c r="AX175" s="13" t="s">
        <v>75</v>
      </c>
      <c r="AY175" s="243" t="s">
        <v>147</v>
      </c>
    </row>
    <row r="176" s="14" customFormat="1">
      <c r="A176" s="14"/>
      <c r="B176" s="244"/>
      <c r="C176" s="245"/>
      <c r="D176" s="227" t="s">
        <v>160</v>
      </c>
      <c r="E176" s="246" t="s">
        <v>19</v>
      </c>
      <c r="F176" s="247" t="s">
        <v>582</v>
      </c>
      <c r="G176" s="245"/>
      <c r="H176" s="248">
        <v>127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160</v>
      </c>
      <c r="AU176" s="254" t="s">
        <v>84</v>
      </c>
      <c r="AV176" s="14" t="s">
        <v>84</v>
      </c>
      <c r="AW176" s="14" t="s">
        <v>37</v>
      </c>
      <c r="AX176" s="14" t="s">
        <v>82</v>
      </c>
      <c r="AY176" s="254" t="s">
        <v>147</v>
      </c>
    </row>
    <row r="177" s="2" customFormat="1" ht="16.5" customHeight="1">
      <c r="A177" s="40"/>
      <c r="B177" s="41"/>
      <c r="C177" s="255" t="s">
        <v>242</v>
      </c>
      <c r="D177" s="255" t="s">
        <v>169</v>
      </c>
      <c r="E177" s="256" t="s">
        <v>583</v>
      </c>
      <c r="F177" s="257" t="s">
        <v>584</v>
      </c>
      <c r="G177" s="258" t="s">
        <v>176</v>
      </c>
      <c r="H177" s="259">
        <v>133.34999999999999</v>
      </c>
      <c r="I177" s="260"/>
      <c r="J177" s="261">
        <f>ROUND(I177*H177,2)</f>
        <v>0</v>
      </c>
      <c r="K177" s="257" t="s">
        <v>271</v>
      </c>
      <c r="L177" s="262"/>
      <c r="M177" s="263" t="s">
        <v>19</v>
      </c>
      <c r="N177" s="264" t="s">
        <v>46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186</v>
      </c>
      <c r="AT177" s="225" t="s">
        <v>169</v>
      </c>
      <c r="AU177" s="225" t="s">
        <v>84</v>
      </c>
      <c r="AY177" s="19" t="s">
        <v>147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82</v>
      </c>
      <c r="BK177" s="226">
        <f>ROUND(I177*H177,2)</f>
        <v>0</v>
      </c>
      <c r="BL177" s="19" t="s">
        <v>177</v>
      </c>
      <c r="BM177" s="225" t="s">
        <v>585</v>
      </c>
    </row>
    <row r="178" s="2" customFormat="1">
      <c r="A178" s="40"/>
      <c r="B178" s="41"/>
      <c r="C178" s="42"/>
      <c r="D178" s="227" t="s">
        <v>156</v>
      </c>
      <c r="E178" s="42"/>
      <c r="F178" s="228" t="s">
        <v>584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156</v>
      </c>
      <c r="AU178" s="19" t="s">
        <v>84</v>
      </c>
    </row>
    <row r="179" s="13" customFormat="1">
      <c r="A179" s="13"/>
      <c r="B179" s="234"/>
      <c r="C179" s="235"/>
      <c r="D179" s="227" t="s">
        <v>160</v>
      </c>
      <c r="E179" s="236" t="s">
        <v>19</v>
      </c>
      <c r="F179" s="237" t="s">
        <v>161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160</v>
      </c>
      <c r="AU179" s="243" t="s">
        <v>84</v>
      </c>
      <c r="AV179" s="13" t="s">
        <v>82</v>
      </c>
      <c r="AW179" s="13" t="s">
        <v>37</v>
      </c>
      <c r="AX179" s="13" t="s">
        <v>75</v>
      </c>
      <c r="AY179" s="243" t="s">
        <v>147</v>
      </c>
    </row>
    <row r="180" s="13" customFormat="1">
      <c r="A180" s="13"/>
      <c r="B180" s="234"/>
      <c r="C180" s="235"/>
      <c r="D180" s="227" t="s">
        <v>160</v>
      </c>
      <c r="E180" s="236" t="s">
        <v>19</v>
      </c>
      <c r="F180" s="237" t="s">
        <v>586</v>
      </c>
      <c r="G180" s="235"/>
      <c r="H180" s="236" t="s">
        <v>19</v>
      </c>
      <c r="I180" s="238"/>
      <c r="J180" s="235"/>
      <c r="K180" s="235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160</v>
      </c>
      <c r="AU180" s="243" t="s">
        <v>84</v>
      </c>
      <c r="AV180" s="13" t="s">
        <v>82</v>
      </c>
      <c r="AW180" s="13" t="s">
        <v>37</v>
      </c>
      <c r="AX180" s="13" t="s">
        <v>75</v>
      </c>
      <c r="AY180" s="243" t="s">
        <v>147</v>
      </c>
    </row>
    <row r="181" s="13" customFormat="1">
      <c r="A181" s="13"/>
      <c r="B181" s="234"/>
      <c r="C181" s="235"/>
      <c r="D181" s="227" t="s">
        <v>160</v>
      </c>
      <c r="E181" s="236" t="s">
        <v>19</v>
      </c>
      <c r="F181" s="237" t="s">
        <v>581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160</v>
      </c>
      <c r="AU181" s="243" t="s">
        <v>84</v>
      </c>
      <c r="AV181" s="13" t="s">
        <v>82</v>
      </c>
      <c r="AW181" s="13" t="s">
        <v>37</v>
      </c>
      <c r="AX181" s="13" t="s">
        <v>75</v>
      </c>
      <c r="AY181" s="243" t="s">
        <v>147</v>
      </c>
    </row>
    <row r="182" s="14" customFormat="1">
      <c r="A182" s="14"/>
      <c r="B182" s="244"/>
      <c r="C182" s="245"/>
      <c r="D182" s="227" t="s">
        <v>160</v>
      </c>
      <c r="E182" s="246" t="s">
        <v>19</v>
      </c>
      <c r="F182" s="247" t="s">
        <v>587</v>
      </c>
      <c r="G182" s="245"/>
      <c r="H182" s="248">
        <v>133.34999999999999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160</v>
      </c>
      <c r="AU182" s="254" t="s">
        <v>84</v>
      </c>
      <c r="AV182" s="14" t="s">
        <v>84</v>
      </c>
      <c r="AW182" s="14" t="s">
        <v>37</v>
      </c>
      <c r="AX182" s="14" t="s">
        <v>82</v>
      </c>
      <c r="AY182" s="254" t="s">
        <v>147</v>
      </c>
    </row>
    <row r="183" s="2" customFormat="1" ht="16.5" customHeight="1">
      <c r="A183" s="40"/>
      <c r="B183" s="41"/>
      <c r="C183" s="255" t="s">
        <v>248</v>
      </c>
      <c r="D183" s="255" t="s">
        <v>169</v>
      </c>
      <c r="E183" s="256" t="s">
        <v>588</v>
      </c>
      <c r="F183" s="257" t="s">
        <v>589</v>
      </c>
      <c r="G183" s="258" t="s">
        <v>264</v>
      </c>
      <c r="H183" s="259">
        <v>10</v>
      </c>
      <c r="I183" s="260"/>
      <c r="J183" s="261">
        <f>ROUND(I183*H183,2)</f>
        <v>0</v>
      </c>
      <c r="K183" s="257" t="s">
        <v>271</v>
      </c>
      <c r="L183" s="262"/>
      <c r="M183" s="263" t="s">
        <v>19</v>
      </c>
      <c r="N183" s="264" t="s">
        <v>46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186</v>
      </c>
      <c r="AT183" s="225" t="s">
        <v>169</v>
      </c>
      <c r="AU183" s="225" t="s">
        <v>84</v>
      </c>
      <c r="AY183" s="19" t="s">
        <v>147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82</v>
      </c>
      <c r="BK183" s="226">
        <f>ROUND(I183*H183,2)</f>
        <v>0</v>
      </c>
      <c r="BL183" s="19" t="s">
        <v>177</v>
      </c>
      <c r="BM183" s="225" t="s">
        <v>590</v>
      </c>
    </row>
    <row r="184" s="2" customFormat="1">
      <c r="A184" s="40"/>
      <c r="B184" s="41"/>
      <c r="C184" s="42"/>
      <c r="D184" s="227" t="s">
        <v>156</v>
      </c>
      <c r="E184" s="42"/>
      <c r="F184" s="228" t="s">
        <v>589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156</v>
      </c>
      <c r="AU184" s="19" t="s">
        <v>84</v>
      </c>
    </row>
    <row r="185" s="13" customFormat="1">
      <c r="A185" s="13"/>
      <c r="B185" s="234"/>
      <c r="C185" s="235"/>
      <c r="D185" s="227" t="s">
        <v>160</v>
      </c>
      <c r="E185" s="236" t="s">
        <v>19</v>
      </c>
      <c r="F185" s="237" t="s">
        <v>161</v>
      </c>
      <c r="G185" s="235"/>
      <c r="H185" s="236" t="s">
        <v>19</v>
      </c>
      <c r="I185" s="238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160</v>
      </c>
      <c r="AU185" s="243" t="s">
        <v>84</v>
      </c>
      <c r="AV185" s="13" t="s">
        <v>82</v>
      </c>
      <c r="AW185" s="13" t="s">
        <v>37</v>
      </c>
      <c r="AX185" s="13" t="s">
        <v>75</v>
      </c>
      <c r="AY185" s="243" t="s">
        <v>147</v>
      </c>
    </row>
    <row r="186" s="13" customFormat="1">
      <c r="A186" s="13"/>
      <c r="B186" s="234"/>
      <c r="C186" s="235"/>
      <c r="D186" s="227" t="s">
        <v>160</v>
      </c>
      <c r="E186" s="236" t="s">
        <v>19</v>
      </c>
      <c r="F186" s="237" t="s">
        <v>591</v>
      </c>
      <c r="G186" s="235"/>
      <c r="H186" s="236" t="s">
        <v>19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160</v>
      </c>
      <c r="AU186" s="243" t="s">
        <v>84</v>
      </c>
      <c r="AV186" s="13" t="s">
        <v>82</v>
      </c>
      <c r="AW186" s="13" t="s">
        <v>37</v>
      </c>
      <c r="AX186" s="13" t="s">
        <v>75</v>
      </c>
      <c r="AY186" s="243" t="s">
        <v>147</v>
      </c>
    </row>
    <row r="187" s="14" customFormat="1">
      <c r="A187" s="14"/>
      <c r="B187" s="244"/>
      <c r="C187" s="245"/>
      <c r="D187" s="227" t="s">
        <v>160</v>
      </c>
      <c r="E187" s="246" t="s">
        <v>19</v>
      </c>
      <c r="F187" s="247" t="s">
        <v>592</v>
      </c>
      <c r="G187" s="245"/>
      <c r="H187" s="248">
        <v>10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160</v>
      </c>
      <c r="AU187" s="254" t="s">
        <v>84</v>
      </c>
      <c r="AV187" s="14" t="s">
        <v>84</v>
      </c>
      <c r="AW187" s="14" t="s">
        <v>37</v>
      </c>
      <c r="AX187" s="14" t="s">
        <v>82</v>
      </c>
      <c r="AY187" s="254" t="s">
        <v>147</v>
      </c>
    </row>
    <row r="188" s="2" customFormat="1" ht="16.5" customHeight="1">
      <c r="A188" s="40"/>
      <c r="B188" s="41"/>
      <c r="C188" s="214" t="s">
        <v>268</v>
      </c>
      <c r="D188" s="214" t="s">
        <v>149</v>
      </c>
      <c r="E188" s="215" t="s">
        <v>593</v>
      </c>
      <c r="F188" s="216" t="s">
        <v>594</v>
      </c>
      <c r="G188" s="217" t="s">
        <v>264</v>
      </c>
      <c r="H188" s="218">
        <v>1</v>
      </c>
      <c r="I188" s="219"/>
      <c r="J188" s="220">
        <f>ROUND(I188*H188,2)</f>
        <v>0</v>
      </c>
      <c r="K188" s="216" t="s">
        <v>153</v>
      </c>
      <c r="L188" s="46"/>
      <c r="M188" s="221" t="s">
        <v>19</v>
      </c>
      <c r="N188" s="222" t="s">
        <v>46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177</v>
      </c>
      <c r="AT188" s="225" t="s">
        <v>149</v>
      </c>
      <c r="AU188" s="225" t="s">
        <v>84</v>
      </c>
      <c r="AY188" s="19" t="s">
        <v>147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82</v>
      </c>
      <c r="BK188" s="226">
        <f>ROUND(I188*H188,2)</f>
        <v>0</v>
      </c>
      <c r="BL188" s="19" t="s">
        <v>177</v>
      </c>
      <c r="BM188" s="225" t="s">
        <v>595</v>
      </c>
    </row>
    <row r="189" s="2" customFormat="1">
      <c r="A189" s="40"/>
      <c r="B189" s="41"/>
      <c r="C189" s="42"/>
      <c r="D189" s="227" t="s">
        <v>156</v>
      </c>
      <c r="E189" s="42"/>
      <c r="F189" s="228" t="s">
        <v>594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156</v>
      </c>
      <c r="AU189" s="19" t="s">
        <v>84</v>
      </c>
    </row>
    <row r="190" s="2" customFormat="1">
      <c r="A190" s="40"/>
      <c r="B190" s="41"/>
      <c r="C190" s="42"/>
      <c r="D190" s="232" t="s">
        <v>158</v>
      </c>
      <c r="E190" s="42"/>
      <c r="F190" s="233" t="s">
        <v>596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158</v>
      </c>
      <c r="AU190" s="19" t="s">
        <v>84</v>
      </c>
    </row>
    <row r="191" s="13" customFormat="1">
      <c r="A191" s="13"/>
      <c r="B191" s="234"/>
      <c r="C191" s="235"/>
      <c r="D191" s="227" t="s">
        <v>160</v>
      </c>
      <c r="E191" s="236" t="s">
        <v>19</v>
      </c>
      <c r="F191" s="237" t="s">
        <v>161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160</v>
      </c>
      <c r="AU191" s="243" t="s">
        <v>84</v>
      </c>
      <c r="AV191" s="13" t="s">
        <v>82</v>
      </c>
      <c r="AW191" s="13" t="s">
        <v>37</v>
      </c>
      <c r="AX191" s="13" t="s">
        <v>75</v>
      </c>
      <c r="AY191" s="243" t="s">
        <v>147</v>
      </c>
    </row>
    <row r="192" s="13" customFormat="1">
      <c r="A192" s="13"/>
      <c r="B192" s="234"/>
      <c r="C192" s="235"/>
      <c r="D192" s="227" t="s">
        <v>160</v>
      </c>
      <c r="E192" s="236" t="s">
        <v>19</v>
      </c>
      <c r="F192" s="237" t="s">
        <v>597</v>
      </c>
      <c r="G192" s="235"/>
      <c r="H192" s="236" t="s">
        <v>19</v>
      </c>
      <c r="I192" s="238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160</v>
      </c>
      <c r="AU192" s="243" t="s">
        <v>84</v>
      </c>
      <c r="AV192" s="13" t="s">
        <v>82</v>
      </c>
      <c r="AW192" s="13" t="s">
        <v>37</v>
      </c>
      <c r="AX192" s="13" t="s">
        <v>75</v>
      </c>
      <c r="AY192" s="243" t="s">
        <v>147</v>
      </c>
    </row>
    <row r="193" s="14" customFormat="1">
      <c r="A193" s="14"/>
      <c r="B193" s="244"/>
      <c r="C193" s="245"/>
      <c r="D193" s="227" t="s">
        <v>160</v>
      </c>
      <c r="E193" s="246" t="s">
        <v>19</v>
      </c>
      <c r="F193" s="247" t="s">
        <v>82</v>
      </c>
      <c r="G193" s="245"/>
      <c r="H193" s="248">
        <v>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160</v>
      </c>
      <c r="AU193" s="254" t="s">
        <v>84</v>
      </c>
      <c r="AV193" s="14" t="s">
        <v>84</v>
      </c>
      <c r="AW193" s="14" t="s">
        <v>37</v>
      </c>
      <c r="AX193" s="14" t="s">
        <v>82</v>
      </c>
      <c r="AY193" s="254" t="s">
        <v>147</v>
      </c>
    </row>
    <row r="194" s="2" customFormat="1" ht="16.5" customHeight="1">
      <c r="A194" s="40"/>
      <c r="B194" s="41"/>
      <c r="C194" s="255" t="s">
        <v>281</v>
      </c>
      <c r="D194" s="255" t="s">
        <v>169</v>
      </c>
      <c r="E194" s="256" t="s">
        <v>598</v>
      </c>
      <c r="F194" s="257" t="s">
        <v>599</v>
      </c>
      <c r="G194" s="258" t="s">
        <v>264</v>
      </c>
      <c r="H194" s="259">
        <v>1</v>
      </c>
      <c r="I194" s="260"/>
      <c r="J194" s="261">
        <f>ROUND(I194*H194,2)</f>
        <v>0</v>
      </c>
      <c r="K194" s="257" t="s">
        <v>271</v>
      </c>
      <c r="L194" s="262"/>
      <c r="M194" s="263" t="s">
        <v>19</v>
      </c>
      <c r="N194" s="264" t="s">
        <v>46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186</v>
      </c>
      <c r="AT194" s="225" t="s">
        <v>169</v>
      </c>
      <c r="AU194" s="225" t="s">
        <v>84</v>
      </c>
      <c r="AY194" s="19" t="s">
        <v>147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82</v>
      </c>
      <c r="BK194" s="226">
        <f>ROUND(I194*H194,2)</f>
        <v>0</v>
      </c>
      <c r="BL194" s="19" t="s">
        <v>177</v>
      </c>
      <c r="BM194" s="225" t="s">
        <v>600</v>
      </c>
    </row>
    <row r="195" s="2" customFormat="1">
      <c r="A195" s="40"/>
      <c r="B195" s="41"/>
      <c r="C195" s="42"/>
      <c r="D195" s="227" t="s">
        <v>156</v>
      </c>
      <c r="E195" s="42"/>
      <c r="F195" s="228" t="s">
        <v>599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156</v>
      </c>
      <c r="AU195" s="19" t="s">
        <v>84</v>
      </c>
    </row>
    <row r="196" s="13" customFormat="1">
      <c r="A196" s="13"/>
      <c r="B196" s="234"/>
      <c r="C196" s="235"/>
      <c r="D196" s="227" t="s">
        <v>160</v>
      </c>
      <c r="E196" s="236" t="s">
        <v>19</v>
      </c>
      <c r="F196" s="237" t="s">
        <v>161</v>
      </c>
      <c r="G196" s="235"/>
      <c r="H196" s="236" t="s">
        <v>19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160</v>
      </c>
      <c r="AU196" s="243" t="s">
        <v>84</v>
      </c>
      <c r="AV196" s="13" t="s">
        <v>82</v>
      </c>
      <c r="AW196" s="13" t="s">
        <v>37</v>
      </c>
      <c r="AX196" s="13" t="s">
        <v>75</v>
      </c>
      <c r="AY196" s="243" t="s">
        <v>147</v>
      </c>
    </row>
    <row r="197" s="13" customFormat="1">
      <c r="A197" s="13"/>
      <c r="B197" s="234"/>
      <c r="C197" s="235"/>
      <c r="D197" s="227" t="s">
        <v>160</v>
      </c>
      <c r="E197" s="236" t="s">
        <v>19</v>
      </c>
      <c r="F197" s="237" t="s">
        <v>597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160</v>
      </c>
      <c r="AU197" s="243" t="s">
        <v>84</v>
      </c>
      <c r="AV197" s="13" t="s">
        <v>82</v>
      </c>
      <c r="AW197" s="13" t="s">
        <v>37</v>
      </c>
      <c r="AX197" s="13" t="s">
        <v>75</v>
      </c>
      <c r="AY197" s="243" t="s">
        <v>147</v>
      </c>
    </row>
    <row r="198" s="14" customFormat="1">
      <c r="A198" s="14"/>
      <c r="B198" s="244"/>
      <c r="C198" s="245"/>
      <c r="D198" s="227" t="s">
        <v>160</v>
      </c>
      <c r="E198" s="246" t="s">
        <v>19</v>
      </c>
      <c r="F198" s="247" t="s">
        <v>82</v>
      </c>
      <c r="G198" s="245"/>
      <c r="H198" s="248">
        <v>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160</v>
      </c>
      <c r="AU198" s="254" t="s">
        <v>84</v>
      </c>
      <c r="AV198" s="14" t="s">
        <v>84</v>
      </c>
      <c r="AW198" s="14" t="s">
        <v>37</v>
      </c>
      <c r="AX198" s="14" t="s">
        <v>82</v>
      </c>
      <c r="AY198" s="254" t="s">
        <v>147</v>
      </c>
    </row>
    <row r="199" s="2" customFormat="1" ht="24.15" customHeight="1">
      <c r="A199" s="40"/>
      <c r="B199" s="41"/>
      <c r="C199" s="214" t="s">
        <v>286</v>
      </c>
      <c r="D199" s="214" t="s">
        <v>149</v>
      </c>
      <c r="E199" s="215" t="s">
        <v>601</v>
      </c>
      <c r="F199" s="216" t="s">
        <v>602</v>
      </c>
      <c r="G199" s="217" t="s">
        <v>264</v>
      </c>
      <c r="H199" s="218">
        <v>4</v>
      </c>
      <c r="I199" s="219"/>
      <c r="J199" s="220">
        <f>ROUND(I199*H199,2)</f>
        <v>0</v>
      </c>
      <c r="K199" s="216" t="s">
        <v>153</v>
      </c>
      <c r="L199" s="46"/>
      <c r="M199" s="221" t="s">
        <v>19</v>
      </c>
      <c r="N199" s="222" t="s">
        <v>46</v>
      </c>
      <c r="O199" s="86"/>
      <c r="P199" s="223">
        <f>O199*H199</f>
        <v>0</v>
      </c>
      <c r="Q199" s="223">
        <v>0.00132</v>
      </c>
      <c r="R199" s="223">
        <f>Q199*H199</f>
        <v>0.00528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177</v>
      </c>
      <c r="AT199" s="225" t="s">
        <v>149</v>
      </c>
      <c r="AU199" s="225" t="s">
        <v>84</v>
      </c>
      <c r="AY199" s="19" t="s">
        <v>147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82</v>
      </c>
      <c r="BK199" s="226">
        <f>ROUND(I199*H199,2)</f>
        <v>0</v>
      </c>
      <c r="BL199" s="19" t="s">
        <v>177</v>
      </c>
      <c r="BM199" s="225" t="s">
        <v>603</v>
      </c>
    </row>
    <row r="200" s="2" customFormat="1">
      <c r="A200" s="40"/>
      <c r="B200" s="41"/>
      <c r="C200" s="42"/>
      <c r="D200" s="227" t="s">
        <v>156</v>
      </c>
      <c r="E200" s="42"/>
      <c r="F200" s="228" t="s">
        <v>604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156</v>
      </c>
      <c r="AU200" s="19" t="s">
        <v>84</v>
      </c>
    </row>
    <row r="201" s="2" customFormat="1">
      <c r="A201" s="40"/>
      <c r="B201" s="41"/>
      <c r="C201" s="42"/>
      <c r="D201" s="232" t="s">
        <v>158</v>
      </c>
      <c r="E201" s="42"/>
      <c r="F201" s="233" t="s">
        <v>605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158</v>
      </c>
      <c r="AU201" s="19" t="s">
        <v>84</v>
      </c>
    </row>
    <row r="202" s="13" customFormat="1">
      <c r="A202" s="13"/>
      <c r="B202" s="234"/>
      <c r="C202" s="235"/>
      <c r="D202" s="227" t="s">
        <v>160</v>
      </c>
      <c r="E202" s="236" t="s">
        <v>19</v>
      </c>
      <c r="F202" s="237" t="s">
        <v>606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160</v>
      </c>
      <c r="AU202" s="243" t="s">
        <v>84</v>
      </c>
      <c r="AV202" s="13" t="s">
        <v>82</v>
      </c>
      <c r="AW202" s="13" t="s">
        <v>37</v>
      </c>
      <c r="AX202" s="13" t="s">
        <v>75</v>
      </c>
      <c r="AY202" s="243" t="s">
        <v>147</v>
      </c>
    </row>
    <row r="203" s="14" customFormat="1">
      <c r="A203" s="14"/>
      <c r="B203" s="244"/>
      <c r="C203" s="245"/>
      <c r="D203" s="227" t="s">
        <v>160</v>
      </c>
      <c r="E203" s="246" t="s">
        <v>19</v>
      </c>
      <c r="F203" s="247" t="s">
        <v>154</v>
      </c>
      <c r="G203" s="245"/>
      <c r="H203" s="248">
        <v>4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160</v>
      </c>
      <c r="AU203" s="254" t="s">
        <v>84</v>
      </c>
      <c r="AV203" s="14" t="s">
        <v>84</v>
      </c>
      <c r="AW203" s="14" t="s">
        <v>37</v>
      </c>
      <c r="AX203" s="14" t="s">
        <v>82</v>
      </c>
      <c r="AY203" s="254" t="s">
        <v>147</v>
      </c>
    </row>
    <row r="204" s="2" customFormat="1" ht="21.75" customHeight="1">
      <c r="A204" s="40"/>
      <c r="B204" s="41"/>
      <c r="C204" s="255" t="s">
        <v>294</v>
      </c>
      <c r="D204" s="255" t="s">
        <v>169</v>
      </c>
      <c r="E204" s="256" t="s">
        <v>607</v>
      </c>
      <c r="F204" s="257" t="s">
        <v>608</v>
      </c>
      <c r="G204" s="258" t="s">
        <v>264</v>
      </c>
      <c r="H204" s="259">
        <v>4</v>
      </c>
      <c r="I204" s="260"/>
      <c r="J204" s="261">
        <f>ROUND(I204*H204,2)</f>
        <v>0</v>
      </c>
      <c r="K204" s="257" t="s">
        <v>271</v>
      </c>
      <c r="L204" s="262"/>
      <c r="M204" s="263" t="s">
        <v>19</v>
      </c>
      <c r="N204" s="264" t="s">
        <v>46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186</v>
      </c>
      <c r="AT204" s="225" t="s">
        <v>169</v>
      </c>
      <c r="AU204" s="225" t="s">
        <v>84</v>
      </c>
      <c r="AY204" s="19" t="s">
        <v>147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82</v>
      </c>
      <c r="BK204" s="226">
        <f>ROUND(I204*H204,2)</f>
        <v>0</v>
      </c>
      <c r="BL204" s="19" t="s">
        <v>177</v>
      </c>
      <c r="BM204" s="225" t="s">
        <v>609</v>
      </c>
    </row>
    <row r="205" s="2" customFormat="1">
      <c r="A205" s="40"/>
      <c r="B205" s="41"/>
      <c r="C205" s="42"/>
      <c r="D205" s="227" t="s">
        <v>156</v>
      </c>
      <c r="E205" s="42"/>
      <c r="F205" s="228" t="s">
        <v>608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156</v>
      </c>
      <c r="AU205" s="19" t="s">
        <v>84</v>
      </c>
    </row>
    <row r="206" s="13" customFormat="1">
      <c r="A206" s="13"/>
      <c r="B206" s="234"/>
      <c r="C206" s="235"/>
      <c r="D206" s="227" t="s">
        <v>160</v>
      </c>
      <c r="E206" s="236" t="s">
        <v>19</v>
      </c>
      <c r="F206" s="237" t="s">
        <v>610</v>
      </c>
      <c r="G206" s="235"/>
      <c r="H206" s="236" t="s">
        <v>19</v>
      </c>
      <c r="I206" s="238"/>
      <c r="J206" s="235"/>
      <c r="K206" s="235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160</v>
      </c>
      <c r="AU206" s="243" t="s">
        <v>84</v>
      </c>
      <c r="AV206" s="13" t="s">
        <v>82</v>
      </c>
      <c r="AW206" s="13" t="s">
        <v>37</v>
      </c>
      <c r="AX206" s="13" t="s">
        <v>75</v>
      </c>
      <c r="AY206" s="243" t="s">
        <v>147</v>
      </c>
    </row>
    <row r="207" s="14" customFormat="1">
      <c r="A207" s="14"/>
      <c r="B207" s="244"/>
      <c r="C207" s="245"/>
      <c r="D207" s="227" t="s">
        <v>160</v>
      </c>
      <c r="E207" s="246" t="s">
        <v>19</v>
      </c>
      <c r="F207" s="247" t="s">
        <v>154</v>
      </c>
      <c r="G207" s="245"/>
      <c r="H207" s="248">
        <v>4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160</v>
      </c>
      <c r="AU207" s="254" t="s">
        <v>84</v>
      </c>
      <c r="AV207" s="14" t="s">
        <v>84</v>
      </c>
      <c r="AW207" s="14" t="s">
        <v>37</v>
      </c>
      <c r="AX207" s="14" t="s">
        <v>82</v>
      </c>
      <c r="AY207" s="254" t="s">
        <v>147</v>
      </c>
    </row>
    <row r="208" s="2" customFormat="1" ht="16.5" customHeight="1">
      <c r="A208" s="40"/>
      <c r="B208" s="41"/>
      <c r="C208" s="214" t="s">
        <v>302</v>
      </c>
      <c r="D208" s="214" t="s">
        <v>149</v>
      </c>
      <c r="E208" s="215" t="s">
        <v>611</v>
      </c>
      <c r="F208" s="216" t="s">
        <v>612</v>
      </c>
      <c r="G208" s="217" t="s">
        <v>613</v>
      </c>
      <c r="H208" s="218">
        <v>1</v>
      </c>
      <c r="I208" s="219"/>
      <c r="J208" s="220">
        <f>ROUND(I208*H208,2)</f>
        <v>0</v>
      </c>
      <c r="K208" s="216" t="s">
        <v>271</v>
      </c>
      <c r="L208" s="46"/>
      <c r="M208" s="221" t="s">
        <v>19</v>
      </c>
      <c r="N208" s="222" t="s">
        <v>46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177</v>
      </c>
      <c r="AT208" s="225" t="s">
        <v>149</v>
      </c>
      <c r="AU208" s="225" t="s">
        <v>84</v>
      </c>
      <c r="AY208" s="19" t="s">
        <v>147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82</v>
      </c>
      <c r="BK208" s="226">
        <f>ROUND(I208*H208,2)</f>
        <v>0</v>
      </c>
      <c r="BL208" s="19" t="s">
        <v>177</v>
      </c>
      <c r="BM208" s="225" t="s">
        <v>614</v>
      </c>
    </row>
    <row r="209" s="2" customFormat="1">
      <c r="A209" s="40"/>
      <c r="B209" s="41"/>
      <c r="C209" s="42"/>
      <c r="D209" s="227" t="s">
        <v>156</v>
      </c>
      <c r="E209" s="42"/>
      <c r="F209" s="228" t="s">
        <v>615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156</v>
      </c>
      <c r="AU209" s="19" t="s">
        <v>84</v>
      </c>
    </row>
    <row r="210" s="14" customFormat="1">
      <c r="A210" s="14"/>
      <c r="B210" s="244"/>
      <c r="C210" s="245"/>
      <c r="D210" s="227" t="s">
        <v>160</v>
      </c>
      <c r="E210" s="246" t="s">
        <v>19</v>
      </c>
      <c r="F210" s="247" t="s">
        <v>82</v>
      </c>
      <c r="G210" s="245"/>
      <c r="H210" s="248">
        <v>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160</v>
      </c>
      <c r="AU210" s="254" t="s">
        <v>84</v>
      </c>
      <c r="AV210" s="14" t="s">
        <v>84</v>
      </c>
      <c r="AW210" s="14" t="s">
        <v>37</v>
      </c>
      <c r="AX210" s="14" t="s">
        <v>82</v>
      </c>
      <c r="AY210" s="254" t="s">
        <v>147</v>
      </c>
    </row>
    <row r="211" s="13" customFormat="1">
      <c r="A211" s="13"/>
      <c r="B211" s="234"/>
      <c r="C211" s="235"/>
      <c r="D211" s="227" t="s">
        <v>160</v>
      </c>
      <c r="E211" s="236" t="s">
        <v>19</v>
      </c>
      <c r="F211" s="237" t="s">
        <v>616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160</v>
      </c>
      <c r="AU211" s="243" t="s">
        <v>84</v>
      </c>
      <c r="AV211" s="13" t="s">
        <v>82</v>
      </c>
      <c r="AW211" s="13" t="s">
        <v>37</v>
      </c>
      <c r="AX211" s="13" t="s">
        <v>75</v>
      </c>
      <c r="AY211" s="243" t="s">
        <v>147</v>
      </c>
    </row>
    <row r="212" s="13" customFormat="1">
      <c r="A212" s="13"/>
      <c r="B212" s="234"/>
      <c r="C212" s="235"/>
      <c r="D212" s="227" t="s">
        <v>160</v>
      </c>
      <c r="E212" s="236" t="s">
        <v>19</v>
      </c>
      <c r="F212" s="237" t="s">
        <v>617</v>
      </c>
      <c r="G212" s="235"/>
      <c r="H212" s="236" t="s">
        <v>19</v>
      </c>
      <c r="I212" s="238"/>
      <c r="J212" s="235"/>
      <c r="K212" s="235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160</v>
      </c>
      <c r="AU212" s="243" t="s">
        <v>84</v>
      </c>
      <c r="AV212" s="13" t="s">
        <v>82</v>
      </c>
      <c r="AW212" s="13" t="s">
        <v>37</v>
      </c>
      <c r="AX212" s="13" t="s">
        <v>75</v>
      </c>
      <c r="AY212" s="243" t="s">
        <v>147</v>
      </c>
    </row>
    <row r="213" s="13" customFormat="1">
      <c r="A213" s="13"/>
      <c r="B213" s="234"/>
      <c r="C213" s="235"/>
      <c r="D213" s="227" t="s">
        <v>160</v>
      </c>
      <c r="E213" s="236" t="s">
        <v>19</v>
      </c>
      <c r="F213" s="237" t="s">
        <v>618</v>
      </c>
      <c r="G213" s="235"/>
      <c r="H213" s="236" t="s">
        <v>19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160</v>
      </c>
      <c r="AU213" s="243" t="s">
        <v>84</v>
      </c>
      <c r="AV213" s="13" t="s">
        <v>82</v>
      </c>
      <c r="AW213" s="13" t="s">
        <v>37</v>
      </c>
      <c r="AX213" s="13" t="s">
        <v>75</v>
      </c>
      <c r="AY213" s="243" t="s">
        <v>147</v>
      </c>
    </row>
    <row r="214" s="13" customFormat="1">
      <c r="A214" s="13"/>
      <c r="B214" s="234"/>
      <c r="C214" s="235"/>
      <c r="D214" s="227" t="s">
        <v>160</v>
      </c>
      <c r="E214" s="236" t="s">
        <v>19</v>
      </c>
      <c r="F214" s="237" t="s">
        <v>619</v>
      </c>
      <c r="G214" s="235"/>
      <c r="H214" s="236" t="s">
        <v>19</v>
      </c>
      <c r="I214" s="238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160</v>
      </c>
      <c r="AU214" s="243" t="s">
        <v>84</v>
      </c>
      <c r="AV214" s="13" t="s">
        <v>82</v>
      </c>
      <c r="AW214" s="13" t="s">
        <v>37</v>
      </c>
      <c r="AX214" s="13" t="s">
        <v>75</v>
      </c>
      <c r="AY214" s="243" t="s">
        <v>147</v>
      </c>
    </row>
    <row r="215" s="13" customFormat="1">
      <c r="A215" s="13"/>
      <c r="B215" s="234"/>
      <c r="C215" s="235"/>
      <c r="D215" s="227" t="s">
        <v>160</v>
      </c>
      <c r="E215" s="236" t="s">
        <v>19</v>
      </c>
      <c r="F215" s="237" t="s">
        <v>620</v>
      </c>
      <c r="G215" s="235"/>
      <c r="H215" s="236" t="s">
        <v>19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160</v>
      </c>
      <c r="AU215" s="243" t="s">
        <v>84</v>
      </c>
      <c r="AV215" s="13" t="s">
        <v>82</v>
      </c>
      <c r="AW215" s="13" t="s">
        <v>37</v>
      </c>
      <c r="AX215" s="13" t="s">
        <v>75</v>
      </c>
      <c r="AY215" s="243" t="s">
        <v>147</v>
      </c>
    </row>
    <row r="216" s="2" customFormat="1" ht="16.5" customHeight="1">
      <c r="A216" s="40"/>
      <c r="B216" s="41"/>
      <c r="C216" s="255" t="s">
        <v>7</v>
      </c>
      <c r="D216" s="255" t="s">
        <v>169</v>
      </c>
      <c r="E216" s="256" t="s">
        <v>621</v>
      </c>
      <c r="F216" s="257" t="s">
        <v>622</v>
      </c>
      <c r="G216" s="258" t="s">
        <v>613</v>
      </c>
      <c r="H216" s="259">
        <v>1</v>
      </c>
      <c r="I216" s="260"/>
      <c r="J216" s="261">
        <f>ROUND(I216*H216,2)</f>
        <v>0</v>
      </c>
      <c r="K216" s="257" t="s">
        <v>271</v>
      </c>
      <c r="L216" s="262"/>
      <c r="M216" s="263" t="s">
        <v>19</v>
      </c>
      <c r="N216" s="264" t="s">
        <v>46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186</v>
      </c>
      <c r="AT216" s="225" t="s">
        <v>169</v>
      </c>
      <c r="AU216" s="225" t="s">
        <v>84</v>
      </c>
      <c r="AY216" s="19" t="s">
        <v>147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82</v>
      </c>
      <c r="BK216" s="226">
        <f>ROUND(I216*H216,2)</f>
        <v>0</v>
      </c>
      <c r="BL216" s="19" t="s">
        <v>177</v>
      </c>
      <c r="BM216" s="225" t="s">
        <v>623</v>
      </c>
    </row>
    <row r="217" s="2" customFormat="1">
      <c r="A217" s="40"/>
      <c r="B217" s="41"/>
      <c r="C217" s="42"/>
      <c r="D217" s="227" t="s">
        <v>156</v>
      </c>
      <c r="E217" s="42"/>
      <c r="F217" s="228" t="s">
        <v>622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156</v>
      </c>
      <c r="AU217" s="19" t="s">
        <v>84</v>
      </c>
    </row>
    <row r="218" s="13" customFormat="1">
      <c r="A218" s="13"/>
      <c r="B218" s="234"/>
      <c r="C218" s="235"/>
      <c r="D218" s="227" t="s">
        <v>160</v>
      </c>
      <c r="E218" s="236" t="s">
        <v>19</v>
      </c>
      <c r="F218" s="237" t="s">
        <v>624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160</v>
      </c>
      <c r="AU218" s="243" t="s">
        <v>84</v>
      </c>
      <c r="AV218" s="13" t="s">
        <v>82</v>
      </c>
      <c r="AW218" s="13" t="s">
        <v>37</v>
      </c>
      <c r="AX218" s="13" t="s">
        <v>75</v>
      </c>
      <c r="AY218" s="243" t="s">
        <v>147</v>
      </c>
    </row>
    <row r="219" s="14" customFormat="1">
      <c r="A219" s="14"/>
      <c r="B219" s="244"/>
      <c r="C219" s="245"/>
      <c r="D219" s="227" t="s">
        <v>160</v>
      </c>
      <c r="E219" s="246" t="s">
        <v>19</v>
      </c>
      <c r="F219" s="247" t="s">
        <v>82</v>
      </c>
      <c r="G219" s="245"/>
      <c r="H219" s="248">
        <v>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160</v>
      </c>
      <c r="AU219" s="254" t="s">
        <v>84</v>
      </c>
      <c r="AV219" s="14" t="s">
        <v>84</v>
      </c>
      <c r="AW219" s="14" t="s">
        <v>37</v>
      </c>
      <c r="AX219" s="14" t="s">
        <v>82</v>
      </c>
      <c r="AY219" s="254" t="s">
        <v>147</v>
      </c>
    </row>
    <row r="220" s="13" customFormat="1">
      <c r="A220" s="13"/>
      <c r="B220" s="234"/>
      <c r="C220" s="235"/>
      <c r="D220" s="227" t="s">
        <v>160</v>
      </c>
      <c r="E220" s="236" t="s">
        <v>19</v>
      </c>
      <c r="F220" s="237" t="s">
        <v>625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160</v>
      </c>
      <c r="AU220" s="243" t="s">
        <v>84</v>
      </c>
      <c r="AV220" s="13" t="s">
        <v>82</v>
      </c>
      <c r="AW220" s="13" t="s">
        <v>37</v>
      </c>
      <c r="AX220" s="13" t="s">
        <v>75</v>
      </c>
      <c r="AY220" s="243" t="s">
        <v>147</v>
      </c>
    </row>
    <row r="221" s="13" customFormat="1">
      <c r="A221" s="13"/>
      <c r="B221" s="234"/>
      <c r="C221" s="235"/>
      <c r="D221" s="227" t="s">
        <v>160</v>
      </c>
      <c r="E221" s="236" t="s">
        <v>19</v>
      </c>
      <c r="F221" s="237" t="s">
        <v>626</v>
      </c>
      <c r="G221" s="235"/>
      <c r="H221" s="236" t="s">
        <v>19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160</v>
      </c>
      <c r="AU221" s="243" t="s">
        <v>84</v>
      </c>
      <c r="AV221" s="13" t="s">
        <v>82</v>
      </c>
      <c r="AW221" s="13" t="s">
        <v>37</v>
      </c>
      <c r="AX221" s="13" t="s">
        <v>75</v>
      </c>
      <c r="AY221" s="243" t="s">
        <v>147</v>
      </c>
    </row>
    <row r="222" s="13" customFormat="1">
      <c r="A222" s="13"/>
      <c r="B222" s="234"/>
      <c r="C222" s="235"/>
      <c r="D222" s="227" t="s">
        <v>160</v>
      </c>
      <c r="E222" s="236" t="s">
        <v>19</v>
      </c>
      <c r="F222" s="237" t="s">
        <v>627</v>
      </c>
      <c r="G222" s="235"/>
      <c r="H222" s="236" t="s">
        <v>19</v>
      </c>
      <c r="I222" s="238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160</v>
      </c>
      <c r="AU222" s="243" t="s">
        <v>84</v>
      </c>
      <c r="AV222" s="13" t="s">
        <v>82</v>
      </c>
      <c r="AW222" s="13" t="s">
        <v>37</v>
      </c>
      <c r="AX222" s="13" t="s">
        <v>75</v>
      </c>
      <c r="AY222" s="243" t="s">
        <v>147</v>
      </c>
    </row>
    <row r="223" s="13" customFormat="1">
      <c r="A223" s="13"/>
      <c r="B223" s="234"/>
      <c r="C223" s="235"/>
      <c r="D223" s="227" t="s">
        <v>160</v>
      </c>
      <c r="E223" s="236" t="s">
        <v>19</v>
      </c>
      <c r="F223" s="237" t="s">
        <v>628</v>
      </c>
      <c r="G223" s="235"/>
      <c r="H223" s="236" t="s">
        <v>19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160</v>
      </c>
      <c r="AU223" s="243" t="s">
        <v>84</v>
      </c>
      <c r="AV223" s="13" t="s">
        <v>82</v>
      </c>
      <c r="AW223" s="13" t="s">
        <v>37</v>
      </c>
      <c r="AX223" s="13" t="s">
        <v>75</v>
      </c>
      <c r="AY223" s="243" t="s">
        <v>147</v>
      </c>
    </row>
    <row r="224" s="13" customFormat="1">
      <c r="A224" s="13"/>
      <c r="B224" s="234"/>
      <c r="C224" s="235"/>
      <c r="D224" s="227" t="s">
        <v>160</v>
      </c>
      <c r="E224" s="236" t="s">
        <v>19</v>
      </c>
      <c r="F224" s="237" t="s">
        <v>629</v>
      </c>
      <c r="G224" s="235"/>
      <c r="H224" s="236" t="s">
        <v>19</v>
      </c>
      <c r="I224" s="238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160</v>
      </c>
      <c r="AU224" s="243" t="s">
        <v>84</v>
      </c>
      <c r="AV224" s="13" t="s">
        <v>82</v>
      </c>
      <c r="AW224" s="13" t="s">
        <v>37</v>
      </c>
      <c r="AX224" s="13" t="s">
        <v>75</v>
      </c>
      <c r="AY224" s="243" t="s">
        <v>147</v>
      </c>
    </row>
    <row r="225" s="13" customFormat="1">
      <c r="A225" s="13"/>
      <c r="B225" s="234"/>
      <c r="C225" s="235"/>
      <c r="D225" s="227" t="s">
        <v>160</v>
      </c>
      <c r="E225" s="236" t="s">
        <v>19</v>
      </c>
      <c r="F225" s="237" t="s">
        <v>630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160</v>
      </c>
      <c r="AU225" s="243" t="s">
        <v>84</v>
      </c>
      <c r="AV225" s="13" t="s">
        <v>82</v>
      </c>
      <c r="AW225" s="13" t="s">
        <v>37</v>
      </c>
      <c r="AX225" s="13" t="s">
        <v>75</v>
      </c>
      <c r="AY225" s="243" t="s">
        <v>147</v>
      </c>
    </row>
    <row r="226" s="13" customFormat="1">
      <c r="A226" s="13"/>
      <c r="B226" s="234"/>
      <c r="C226" s="235"/>
      <c r="D226" s="227" t="s">
        <v>160</v>
      </c>
      <c r="E226" s="236" t="s">
        <v>19</v>
      </c>
      <c r="F226" s="237" t="s">
        <v>631</v>
      </c>
      <c r="G226" s="235"/>
      <c r="H226" s="236" t="s">
        <v>19</v>
      </c>
      <c r="I226" s="238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160</v>
      </c>
      <c r="AU226" s="243" t="s">
        <v>84</v>
      </c>
      <c r="AV226" s="13" t="s">
        <v>82</v>
      </c>
      <c r="AW226" s="13" t="s">
        <v>37</v>
      </c>
      <c r="AX226" s="13" t="s">
        <v>75</v>
      </c>
      <c r="AY226" s="243" t="s">
        <v>147</v>
      </c>
    </row>
    <row r="227" s="13" customFormat="1">
      <c r="A227" s="13"/>
      <c r="B227" s="234"/>
      <c r="C227" s="235"/>
      <c r="D227" s="227" t="s">
        <v>160</v>
      </c>
      <c r="E227" s="236" t="s">
        <v>19</v>
      </c>
      <c r="F227" s="237" t="s">
        <v>632</v>
      </c>
      <c r="G227" s="235"/>
      <c r="H227" s="236" t="s">
        <v>19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160</v>
      </c>
      <c r="AU227" s="243" t="s">
        <v>84</v>
      </c>
      <c r="AV227" s="13" t="s">
        <v>82</v>
      </c>
      <c r="AW227" s="13" t="s">
        <v>37</v>
      </c>
      <c r="AX227" s="13" t="s">
        <v>75</v>
      </c>
      <c r="AY227" s="243" t="s">
        <v>147</v>
      </c>
    </row>
    <row r="228" s="13" customFormat="1">
      <c r="A228" s="13"/>
      <c r="B228" s="234"/>
      <c r="C228" s="235"/>
      <c r="D228" s="227" t="s">
        <v>160</v>
      </c>
      <c r="E228" s="236" t="s">
        <v>19</v>
      </c>
      <c r="F228" s="237" t="s">
        <v>633</v>
      </c>
      <c r="G228" s="235"/>
      <c r="H228" s="236" t="s">
        <v>19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160</v>
      </c>
      <c r="AU228" s="243" t="s">
        <v>84</v>
      </c>
      <c r="AV228" s="13" t="s">
        <v>82</v>
      </c>
      <c r="AW228" s="13" t="s">
        <v>37</v>
      </c>
      <c r="AX228" s="13" t="s">
        <v>75</v>
      </c>
      <c r="AY228" s="243" t="s">
        <v>147</v>
      </c>
    </row>
    <row r="229" s="13" customFormat="1">
      <c r="A229" s="13"/>
      <c r="B229" s="234"/>
      <c r="C229" s="235"/>
      <c r="D229" s="227" t="s">
        <v>160</v>
      </c>
      <c r="E229" s="236" t="s">
        <v>19</v>
      </c>
      <c r="F229" s="237" t="s">
        <v>634</v>
      </c>
      <c r="G229" s="235"/>
      <c r="H229" s="236" t="s">
        <v>19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160</v>
      </c>
      <c r="AU229" s="243" t="s">
        <v>84</v>
      </c>
      <c r="AV229" s="13" t="s">
        <v>82</v>
      </c>
      <c r="AW229" s="13" t="s">
        <v>37</v>
      </c>
      <c r="AX229" s="13" t="s">
        <v>75</v>
      </c>
      <c r="AY229" s="243" t="s">
        <v>147</v>
      </c>
    </row>
    <row r="230" s="13" customFormat="1">
      <c r="A230" s="13"/>
      <c r="B230" s="234"/>
      <c r="C230" s="235"/>
      <c r="D230" s="227" t="s">
        <v>160</v>
      </c>
      <c r="E230" s="236" t="s">
        <v>19</v>
      </c>
      <c r="F230" s="237" t="s">
        <v>635</v>
      </c>
      <c r="G230" s="235"/>
      <c r="H230" s="236" t="s">
        <v>19</v>
      </c>
      <c r="I230" s="238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160</v>
      </c>
      <c r="AU230" s="243" t="s">
        <v>84</v>
      </c>
      <c r="AV230" s="13" t="s">
        <v>82</v>
      </c>
      <c r="AW230" s="13" t="s">
        <v>37</v>
      </c>
      <c r="AX230" s="13" t="s">
        <v>75</v>
      </c>
      <c r="AY230" s="243" t="s">
        <v>147</v>
      </c>
    </row>
    <row r="231" s="13" customFormat="1">
      <c r="A231" s="13"/>
      <c r="B231" s="234"/>
      <c r="C231" s="235"/>
      <c r="D231" s="227" t="s">
        <v>160</v>
      </c>
      <c r="E231" s="236" t="s">
        <v>19</v>
      </c>
      <c r="F231" s="237" t="s">
        <v>636</v>
      </c>
      <c r="G231" s="235"/>
      <c r="H231" s="236" t="s">
        <v>19</v>
      </c>
      <c r="I231" s="238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160</v>
      </c>
      <c r="AU231" s="243" t="s">
        <v>84</v>
      </c>
      <c r="AV231" s="13" t="s">
        <v>82</v>
      </c>
      <c r="AW231" s="13" t="s">
        <v>37</v>
      </c>
      <c r="AX231" s="13" t="s">
        <v>75</v>
      </c>
      <c r="AY231" s="243" t="s">
        <v>147</v>
      </c>
    </row>
    <row r="232" s="13" customFormat="1">
      <c r="A232" s="13"/>
      <c r="B232" s="234"/>
      <c r="C232" s="235"/>
      <c r="D232" s="227" t="s">
        <v>160</v>
      </c>
      <c r="E232" s="236" t="s">
        <v>19</v>
      </c>
      <c r="F232" s="237" t="s">
        <v>637</v>
      </c>
      <c r="G232" s="235"/>
      <c r="H232" s="236" t="s">
        <v>19</v>
      </c>
      <c r="I232" s="238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160</v>
      </c>
      <c r="AU232" s="243" t="s">
        <v>84</v>
      </c>
      <c r="AV232" s="13" t="s">
        <v>82</v>
      </c>
      <c r="AW232" s="13" t="s">
        <v>37</v>
      </c>
      <c r="AX232" s="13" t="s">
        <v>75</v>
      </c>
      <c r="AY232" s="243" t="s">
        <v>147</v>
      </c>
    </row>
    <row r="233" s="13" customFormat="1">
      <c r="A233" s="13"/>
      <c r="B233" s="234"/>
      <c r="C233" s="235"/>
      <c r="D233" s="227" t="s">
        <v>160</v>
      </c>
      <c r="E233" s="236" t="s">
        <v>19</v>
      </c>
      <c r="F233" s="237" t="s">
        <v>638</v>
      </c>
      <c r="G233" s="235"/>
      <c r="H233" s="236" t="s">
        <v>19</v>
      </c>
      <c r="I233" s="238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160</v>
      </c>
      <c r="AU233" s="243" t="s">
        <v>84</v>
      </c>
      <c r="AV233" s="13" t="s">
        <v>82</v>
      </c>
      <c r="AW233" s="13" t="s">
        <v>37</v>
      </c>
      <c r="AX233" s="13" t="s">
        <v>75</v>
      </c>
      <c r="AY233" s="243" t="s">
        <v>147</v>
      </c>
    </row>
    <row r="234" s="13" customFormat="1">
      <c r="A234" s="13"/>
      <c r="B234" s="234"/>
      <c r="C234" s="235"/>
      <c r="D234" s="227" t="s">
        <v>160</v>
      </c>
      <c r="E234" s="236" t="s">
        <v>19</v>
      </c>
      <c r="F234" s="237" t="s">
        <v>639</v>
      </c>
      <c r="G234" s="235"/>
      <c r="H234" s="236" t="s">
        <v>19</v>
      </c>
      <c r="I234" s="238"/>
      <c r="J234" s="235"/>
      <c r="K234" s="235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160</v>
      </c>
      <c r="AU234" s="243" t="s">
        <v>84</v>
      </c>
      <c r="AV234" s="13" t="s">
        <v>82</v>
      </c>
      <c r="AW234" s="13" t="s">
        <v>37</v>
      </c>
      <c r="AX234" s="13" t="s">
        <v>75</v>
      </c>
      <c r="AY234" s="243" t="s">
        <v>147</v>
      </c>
    </row>
    <row r="235" s="13" customFormat="1">
      <c r="A235" s="13"/>
      <c r="B235" s="234"/>
      <c r="C235" s="235"/>
      <c r="D235" s="227" t="s">
        <v>160</v>
      </c>
      <c r="E235" s="236" t="s">
        <v>19</v>
      </c>
      <c r="F235" s="237" t="s">
        <v>640</v>
      </c>
      <c r="G235" s="235"/>
      <c r="H235" s="236" t="s">
        <v>19</v>
      </c>
      <c r="I235" s="238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160</v>
      </c>
      <c r="AU235" s="243" t="s">
        <v>84</v>
      </c>
      <c r="AV235" s="13" t="s">
        <v>82</v>
      </c>
      <c r="AW235" s="13" t="s">
        <v>37</v>
      </c>
      <c r="AX235" s="13" t="s">
        <v>75</v>
      </c>
      <c r="AY235" s="243" t="s">
        <v>147</v>
      </c>
    </row>
    <row r="236" s="2" customFormat="1" ht="16.5" customHeight="1">
      <c r="A236" s="40"/>
      <c r="B236" s="41"/>
      <c r="C236" s="255" t="s">
        <v>320</v>
      </c>
      <c r="D236" s="255" t="s">
        <v>169</v>
      </c>
      <c r="E236" s="256" t="s">
        <v>641</v>
      </c>
      <c r="F236" s="257" t="s">
        <v>642</v>
      </c>
      <c r="G236" s="258" t="s">
        <v>613</v>
      </c>
      <c r="H236" s="259">
        <v>1</v>
      </c>
      <c r="I236" s="260"/>
      <c r="J236" s="261">
        <f>ROUND(I236*H236,2)</f>
        <v>0</v>
      </c>
      <c r="K236" s="257" t="s">
        <v>271</v>
      </c>
      <c r="L236" s="262"/>
      <c r="M236" s="263" t="s">
        <v>19</v>
      </c>
      <c r="N236" s="264" t="s">
        <v>46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186</v>
      </c>
      <c r="AT236" s="225" t="s">
        <v>169</v>
      </c>
      <c r="AU236" s="225" t="s">
        <v>84</v>
      </c>
      <c r="AY236" s="19" t="s">
        <v>147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82</v>
      </c>
      <c r="BK236" s="226">
        <f>ROUND(I236*H236,2)</f>
        <v>0</v>
      </c>
      <c r="BL236" s="19" t="s">
        <v>177</v>
      </c>
      <c r="BM236" s="225" t="s">
        <v>643</v>
      </c>
    </row>
    <row r="237" s="2" customFormat="1">
      <c r="A237" s="40"/>
      <c r="B237" s="41"/>
      <c r="C237" s="42"/>
      <c r="D237" s="227" t="s">
        <v>156</v>
      </c>
      <c r="E237" s="42"/>
      <c r="F237" s="228" t="s">
        <v>644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156</v>
      </c>
      <c r="AU237" s="19" t="s">
        <v>84</v>
      </c>
    </row>
    <row r="238" s="14" customFormat="1">
      <c r="A238" s="14"/>
      <c r="B238" s="244"/>
      <c r="C238" s="245"/>
      <c r="D238" s="227" t="s">
        <v>160</v>
      </c>
      <c r="E238" s="246" t="s">
        <v>19</v>
      </c>
      <c r="F238" s="247" t="s">
        <v>82</v>
      </c>
      <c r="G238" s="245"/>
      <c r="H238" s="248">
        <v>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160</v>
      </c>
      <c r="AU238" s="254" t="s">
        <v>84</v>
      </c>
      <c r="AV238" s="14" t="s">
        <v>84</v>
      </c>
      <c r="AW238" s="14" t="s">
        <v>37</v>
      </c>
      <c r="AX238" s="14" t="s">
        <v>82</v>
      </c>
      <c r="AY238" s="254" t="s">
        <v>147</v>
      </c>
    </row>
    <row r="239" s="13" customFormat="1">
      <c r="A239" s="13"/>
      <c r="B239" s="234"/>
      <c r="C239" s="235"/>
      <c r="D239" s="227" t="s">
        <v>160</v>
      </c>
      <c r="E239" s="236" t="s">
        <v>19</v>
      </c>
      <c r="F239" s="237" t="s">
        <v>616</v>
      </c>
      <c r="G239" s="235"/>
      <c r="H239" s="236" t="s">
        <v>19</v>
      </c>
      <c r="I239" s="238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160</v>
      </c>
      <c r="AU239" s="243" t="s">
        <v>84</v>
      </c>
      <c r="AV239" s="13" t="s">
        <v>82</v>
      </c>
      <c r="AW239" s="13" t="s">
        <v>37</v>
      </c>
      <c r="AX239" s="13" t="s">
        <v>75</v>
      </c>
      <c r="AY239" s="243" t="s">
        <v>147</v>
      </c>
    </row>
    <row r="240" s="13" customFormat="1">
      <c r="A240" s="13"/>
      <c r="B240" s="234"/>
      <c r="C240" s="235"/>
      <c r="D240" s="227" t="s">
        <v>160</v>
      </c>
      <c r="E240" s="236" t="s">
        <v>19</v>
      </c>
      <c r="F240" s="237" t="s">
        <v>645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160</v>
      </c>
      <c r="AU240" s="243" t="s">
        <v>84</v>
      </c>
      <c r="AV240" s="13" t="s">
        <v>82</v>
      </c>
      <c r="AW240" s="13" t="s">
        <v>37</v>
      </c>
      <c r="AX240" s="13" t="s">
        <v>75</v>
      </c>
      <c r="AY240" s="243" t="s">
        <v>147</v>
      </c>
    </row>
    <row r="241" s="13" customFormat="1">
      <c r="A241" s="13"/>
      <c r="B241" s="234"/>
      <c r="C241" s="235"/>
      <c r="D241" s="227" t="s">
        <v>160</v>
      </c>
      <c r="E241" s="236" t="s">
        <v>19</v>
      </c>
      <c r="F241" s="237" t="s">
        <v>646</v>
      </c>
      <c r="G241" s="235"/>
      <c r="H241" s="236" t="s">
        <v>19</v>
      </c>
      <c r="I241" s="238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160</v>
      </c>
      <c r="AU241" s="243" t="s">
        <v>84</v>
      </c>
      <c r="AV241" s="13" t="s">
        <v>82</v>
      </c>
      <c r="AW241" s="13" t="s">
        <v>37</v>
      </c>
      <c r="AX241" s="13" t="s">
        <v>75</v>
      </c>
      <c r="AY241" s="243" t="s">
        <v>147</v>
      </c>
    </row>
    <row r="242" s="13" customFormat="1">
      <c r="A242" s="13"/>
      <c r="B242" s="234"/>
      <c r="C242" s="235"/>
      <c r="D242" s="227" t="s">
        <v>160</v>
      </c>
      <c r="E242" s="236" t="s">
        <v>19</v>
      </c>
      <c r="F242" s="237" t="s">
        <v>631</v>
      </c>
      <c r="G242" s="235"/>
      <c r="H242" s="236" t="s">
        <v>19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160</v>
      </c>
      <c r="AU242" s="243" t="s">
        <v>84</v>
      </c>
      <c r="AV242" s="13" t="s">
        <v>82</v>
      </c>
      <c r="AW242" s="13" t="s">
        <v>37</v>
      </c>
      <c r="AX242" s="13" t="s">
        <v>75</v>
      </c>
      <c r="AY242" s="243" t="s">
        <v>147</v>
      </c>
    </row>
    <row r="243" s="13" customFormat="1">
      <c r="A243" s="13"/>
      <c r="B243" s="234"/>
      <c r="C243" s="235"/>
      <c r="D243" s="227" t="s">
        <v>160</v>
      </c>
      <c r="E243" s="236" t="s">
        <v>19</v>
      </c>
      <c r="F243" s="237" t="s">
        <v>647</v>
      </c>
      <c r="G243" s="235"/>
      <c r="H243" s="236" t="s">
        <v>19</v>
      </c>
      <c r="I243" s="238"/>
      <c r="J243" s="235"/>
      <c r="K243" s="235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160</v>
      </c>
      <c r="AU243" s="243" t="s">
        <v>84</v>
      </c>
      <c r="AV243" s="13" t="s">
        <v>82</v>
      </c>
      <c r="AW243" s="13" t="s">
        <v>37</v>
      </c>
      <c r="AX243" s="13" t="s">
        <v>75</v>
      </c>
      <c r="AY243" s="243" t="s">
        <v>147</v>
      </c>
    </row>
    <row r="244" s="13" customFormat="1">
      <c r="A244" s="13"/>
      <c r="B244" s="234"/>
      <c r="C244" s="235"/>
      <c r="D244" s="227" t="s">
        <v>160</v>
      </c>
      <c r="E244" s="236" t="s">
        <v>19</v>
      </c>
      <c r="F244" s="237" t="s">
        <v>648</v>
      </c>
      <c r="G244" s="235"/>
      <c r="H244" s="236" t="s">
        <v>19</v>
      </c>
      <c r="I244" s="238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160</v>
      </c>
      <c r="AU244" s="243" t="s">
        <v>84</v>
      </c>
      <c r="AV244" s="13" t="s">
        <v>82</v>
      </c>
      <c r="AW244" s="13" t="s">
        <v>37</v>
      </c>
      <c r="AX244" s="13" t="s">
        <v>75</v>
      </c>
      <c r="AY244" s="243" t="s">
        <v>147</v>
      </c>
    </row>
    <row r="245" s="13" customFormat="1">
      <c r="A245" s="13"/>
      <c r="B245" s="234"/>
      <c r="C245" s="235"/>
      <c r="D245" s="227" t="s">
        <v>160</v>
      </c>
      <c r="E245" s="236" t="s">
        <v>19</v>
      </c>
      <c r="F245" s="237" t="s">
        <v>649</v>
      </c>
      <c r="G245" s="235"/>
      <c r="H245" s="236" t="s">
        <v>19</v>
      </c>
      <c r="I245" s="238"/>
      <c r="J245" s="235"/>
      <c r="K245" s="235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160</v>
      </c>
      <c r="AU245" s="243" t="s">
        <v>84</v>
      </c>
      <c r="AV245" s="13" t="s">
        <v>82</v>
      </c>
      <c r="AW245" s="13" t="s">
        <v>37</v>
      </c>
      <c r="AX245" s="13" t="s">
        <v>75</v>
      </c>
      <c r="AY245" s="243" t="s">
        <v>147</v>
      </c>
    </row>
    <row r="246" s="13" customFormat="1">
      <c r="A246" s="13"/>
      <c r="B246" s="234"/>
      <c r="C246" s="235"/>
      <c r="D246" s="227" t="s">
        <v>160</v>
      </c>
      <c r="E246" s="236" t="s">
        <v>19</v>
      </c>
      <c r="F246" s="237" t="s">
        <v>650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160</v>
      </c>
      <c r="AU246" s="243" t="s">
        <v>84</v>
      </c>
      <c r="AV246" s="13" t="s">
        <v>82</v>
      </c>
      <c r="AW246" s="13" t="s">
        <v>37</v>
      </c>
      <c r="AX246" s="13" t="s">
        <v>75</v>
      </c>
      <c r="AY246" s="243" t="s">
        <v>147</v>
      </c>
    </row>
    <row r="247" s="13" customFormat="1">
      <c r="A247" s="13"/>
      <c r="B247" s="234"/>
      <c r="C247" s="235"/>
      <c r="D247" s="227" t="s">
        <v>160</v>
      </c>
      <c r="E247" s="236" t="s">
        <v>19</v>
      </c>
      <c r="F247" s="237" t="s">
        <v>651</v>
      </c>
      <c r="G247" s="235"/>
      <c r="H247" s="236" t="s">
        <v>19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160</v>
      </c>
      <c r="AU247" s="243" t="s">
        <v>84</v>
      </c>
      <c r="AV247" s="13" t="s">
        <v>82</v>
      </c>
      <c r="AW247" s="13" t="s">
        <v>37</v>
      </c>
      <c r="AX247" s="13" t="s">
        <v>75</v>
      </c>
      <c r="AY247" s="243" t="s">
        <v>147</v>
      </c>
    </row>
    <row r="248" s="13" customFormat="1">
      <c r="A248" s="13"/>
      <c r="B248" s="234"/>
      <c r="C248" s="235"/>
      <c r="D248" s="227" t="s">
        <v>160</v>
      </c>
      <c r="E248" s="236" t="s">
        <v>19</v>
      </c>
      <c r="F248" s="237" t="s">
        <v>652</v>
      </c>
      <c r="G248" s="235"/>
      <c r="H248" s="236" t="s">
        <v>19</v>
      </c>
      <c r="I248" s="238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160</v>
      </c>
      <c r="AU248" s="243" t="s">
        <v>84</v>
      </c>
      <c r="AV248" s="13" t="s">
        <v>82</v>
      </c>
      <c r="AW248" s="13" t="s">
        <v>37</v>
      </c>
      <c r="AX248" s="13" t="s">
        <v>75</v>
      </c>
      <c r="AY248" s="243" t="s">
        <v>147</v>
      </c>
    </row>
    <row r="249" s="13" customFormat="1">
      <c r="A249" s="13"/>
      <c r="B249" s="234"/>
      <c r="C249" s="235"/>
      <c r="D249" s="227" t="s">
        <v>160</v>
      </c>
      <c r="E249" s="236" t="s">
        <v>19</v>
      </c>
      <c r="F249" s="237" t="s">
        <v>653</v>
      </c>
      <c r="G249" s="235"/>
      <c r="H249" s="236" t="s">
        <v>19</v>
      </c>
      <c r="I249" s="238"/>
      <c r="J249" s="235"/>
      <c r="K249" s="235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160</v>
      </c>
      <c r="AU249" s="243" t="s">
        <v>84</v>
      </c>
      <c r="AV249" s="13" t="s">
        <v>82</v>
      </c>
      <c r="AW249" s="13" t="s">
        <v>37</v>
      </c>
      <c r="AX249" s="13" t="s">
        <v>75</v>
      </c>
      <c r="AY249" s="243" t="s">
        <v>147</v>
      </c>
    </row>
    <row r="250" s="13" customFormat="1">
      <c r="A250" s="13"/>
      <c r="B250" s="234"/>
      <c r="C250" s="235"/>
      <c r="D250" s="227" t="s">
        <v>160</v>
      </c>
      <c r="E250" s="236" t="s">
        <v>19</v>
      </c>
      <c r="F250" s="237" t="s">
        <v>654</v>
      </c>
      <c r="G250" s="235"/>
      <c r="H250" s="236" t="s">
        <v>19</v>
      </c>
      <c r="I250" s="238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160</v>
      </c>
      <c r="AU250" s="243" t="s">
        <v>84</v>
      </c>
      <c r="AV250" s="13" t="s">
        <v>82</v>
      </c>
      <c r="AW250" s="13" t="s">
        <v>37</v>
      </c>
      <c r="AX250" s="13" t="s">
        <v>75</v>
      </c>
      <c r="AY250" s="243" t="s">
        <v>147</v>
      </c>
    </row>
    <row r="251" s="13" customFormat="1">
      <c r="A251" s="13"/>
      <c r="B251" s="234"/>
      <c r="C251" s="235"/>
      <c r="D251" s="227" t="s">
        <v>160</v>
      </c>
      <c r="E251" s="236" t="s">
        <v>19</v>
      </c>
      <c r="F251" s="237" t="s">
        <v>655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160</v>
      </c>
      <c r="AU251" s="243" t="s">
        <v>84</v>
      </c>
      <c r="AV251" s="13" t="s">
        <v>82</v>
      </c>
      <c r="AW251" s="13" t="s">
        <v>37</v>
      </c>
      <c r="AX251" s="13" t="s">
        <v>75</v>
      </c>
      <c r="AY251" s="243" t="s">
        <v>147</v>
      </c>
    </row>
    <row r="252" s="13" customFormat="1">
      <c r="A252" s="13"/>
      <c r="B252" s="234"/>
      <c r="C252" s="235"/>
      <c r="D252" s="227" t="s">
        <v>160</v>
      </c>
      <c r="E252" s="236" t="s">
        <v>19</v>
      </c>
      <c r="F252" s="237" t="s">
        <v>656</v>
      </c>
      <c r="G252" s="235"/>
      <c r="H252" s="236" t="s">
        <v>19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160</v>
      </c>
      <c r="AU252" s="243" t="s">
        <v>84</v>
      </c>
      <c r="AV252" s="13" t="s">
        <v>82</v>
      </c>
      <c r="AW252" s="13" t="s">
        <v>37</v>
      </c>
      <c r="AX252" s="13" t="s">
        <v>75</v>
      </c>
      <c r="AY252" s="243" t="s">
        <v>147</v>
      </c>
    </row>
    <row r="253" s="13" customFormat="1">
      <c r="A253" s="13"/>
      <c r="B253" s="234"/>
      <c r="C253" s="235"/>
      <c r="D253" s="227" t="s">
        <v>160</v>
      </c>
      <c r="E253" s="236" t="s">
        <v>19</v>
      </c>
      <c r="F253" s="237" t="s">
        <v>657</v>
      </c>
      <c r="G253" s="235"/>
      <c r="H253" s="236" t="s">
        <v>19</v>
      </c>
      <c r="I253" s="238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160</v>
      </c>
      <c r="AU253" s="243" t="s">
        <v>84</v>
      </c>
      <c r="AV253" s="13" t="s">
        <v>82</v>
      </c>
      <c r="AW253" s="13" t="s">
        <v>37</v>
      </c>
      <c r="AX253" s="13" t="s">
        <v>75</v>
      </c>
      <c r="AY253" s="243" t="s">
        <v>147</v>
      </c>
    </row>
    <row r="254" s="13" customFormat="1">
      <c r="A254" s="13"/>
      <c r="B254" s="234"/>
      <c r="C254" s="235"/>
      <c r="D254" s="227" t="s">
        <v>160</v>
      </c>
      <c r="E254" s="236" t="s">
        <v>19</v>
      </c>
      <c r="F254" s="237" t="s">
        <v>658</v>
      </c>
      <c r="G254" s="235"/>
      <c r="H254" s="236" t="s">
        <v>19</v>
      </c>
      <c r="I254" s="238"/>
      <c r="J254" s="235"/>
      <c r="K254" s="235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160</v>
      </c>
      <c r="AU254" s="243" t="s">
        <v>84</v>
      </c>
      <c r="AV254" s="13" t="s">
        <v>82</v>
      </c>
      <c r="AW254" s="13" t="s">
        <v>37</v>
      </c>
      <c r="AX254" s="13" t="s">
        <v>75</v>
      </c>
      <c r="AY254" s="243" t="s">
        <v>147</v>
      </c>
    </row>
    <row r="255" s="13" customFormat="1">
      <c r="A255" s="13"/>
      <c r="B255" s="234"/>
      <c r="C255" s="235"/>
      <c r="D255" s="227" t="s">
        <v>160</v>
      </c>
      <c r="E255" s="236" t="s">
        <v>19</v>
      </c>
      <c r="F255" s="237" t="s">
        <v>659</v>
      </c>
      <c r="G255" s="235"/>
      <c r="H255" s="236" t="s">
        <v>19</v>
      </c>
      <c r="I255" s="238"/>
      <c r="J255" s="235"/>
      <c r="K255" s="235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160</v>
      </c>
      <c r="AU255" s="243" t="s">
        <v>84</v>
      </c>
      <c r="AV255" s="13" t="s">
        <v>82</v>
      </c>
      <c r="AW255" s="13" t="s">
        <v>37</v>
      </c>
      <c r="AX255" s="13" t="s">
        <v>75</v>
      </c>
      <c r="AY255" s="243" t="s">
        <v>147</v>
      </c>
    </row>
    <row r="256" s="12" customFormat="1" ht="25.92" customHeight="1">
      <c r="A256" s="12"/>
      <c r="B256" s="198"/>
      <c r="C256" s="199"/>
      <c r="D256" s="200" t="s">
        <v>74</v>
      </c>
      <c r="E256" s="201" t="s">
        <v>450</v>
      </c>
      <c r="F256" s="201" t="s">
        <v>451</v>
      </c>
      <c r="G256" s="199"/>
      <c r="H256" s="199"/>
      <c r="I256" s="202"/>
      <c r="J256" s="203">
        <f>BK256</f>
        <v>0</v>
      </c>
      <c r="K256" s="199"/>
      <c r="L256" s="204"/>
      <c r="M256" s="205"/>
      <c r="N256" s="206"/>
      <c r="O256" s="206"/>
      <c r="P256" s="207">
        <f>P257+P270</f>
        <v>0</v>
      </c>
      <c r="Q256" s="206"/>
      <c r="R256" s="207">
        <f>R257+R270</f>
        <v>0</v>
      </c>
      <c r="S256" s="206"/>
      <c r="T256" s="208">
        <f>T257+T270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191</v>
      </c>
      <c r="AT256" s="210" t="s">
        <v>74</v>
      </c>
      <c r="AU256" s="210" t="s">
        <v>75</v>
      </c>
      <c r="AY256" s="209" t="s">
        <v>147</v>
      </c>
      <c r="BK256" s="211">
        <f>BK257+BK270</f>
        <v>0</v>
      </c>
    </row>
    <row r="257" s="12" customFormat="1" ht="22.8" customHeight="1">
      <c r="A257" s="12"/>
      <c r="B257" s="198"/>
      <c r="C257" s="199"/>
      <c r="D257" s="200" t="s">
        <v>74</v>
      </c>
      <c r="E257" s="212" t="s">
        <v>463</v>
      </c>
      <c r="F257" s="212" t="s">
        <v>464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SUM(P258:P269)</f>
        <v>0</v>
      </c>
      <c r="Q257" s="206"/>
      <c r="R257" s="207">
        <f>SUM(R258:R269)</f>
        <v>0</v>
      </c>
      <c r="S257" s="206"/>
      <c r="T257" s="208">
        <f>SUM(T258:T269)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191</v>
      </c>
      <c r="AT257" s="210" t="s">
        <v>74</v>
      </c>
      <c r="AU257" s="210" t="s">
        <v>82</v>
      </c>
      <c r="AY257" s="209" t="s">
        <v>147</v>
      </c>
      <c r="BK257" s="211">
        <f>SUM(BK258:BK269)</f>
        <v>0</v>
      </c>
    </row>
    <row r="258" s="2" customFormat="1" ht="16.5" customHeight="1">
      <c r="A258" s="40"/>
      <c r="B258" s="41"/>
      <c r="C258" s="214" t="s">
        <v>326</v>
      </c>
      <c r="D258" s="214" t="s">
        <v>149</v>
      </c>
      <c r="E258" s="215" t="s">
        <v>660</v>
      </c>
      <c r="F258" s="216" t="s">
        <v>661</v>
      </c>
      <c r="G258" s="217" t="s">
        <v>264</v>
      </c>
      <c r="H258" s="218">
        <v>1</v>
      </c>
      <c r="I258" s="219"/>
      <c r="J258" s="220">
        <f>ROUND(I258*H258,2)</f>
        <v>0</v>
      </c>
      <c r="K258" s="216" t="s">
        <v>153</v>
      </c>
      <c r="L258" s="46"/>
      <c r="M258" s="221" t="s">
        <v>19</v>
      </c>
      <c r="N258" s="222" t="s">
        <v>46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455</v>
      </c>
      <c r="AT258" s="225" t="s">
        <v>149</v>
      </c>
      <c r="AU258" s="225" t="s">
        <v>84</v>
      </c>
      <c r="AY258" s="19" t="s">
        <v>147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82</v>
      </c>
      <c r="BK258" s="226">
        <f>ROUND(I258*H258,2)</f>
        <v>0</v>
      </c>
      <c r="BL258" s="19" t="s">
        <v>455</v>
      </c>
      <c r="BM258" s="225" t="s">
        <v>662</v>
      </c>
    </row>
    <row r="259" s="2" customFormat="1">
      <c r="A259" s="40"/>
      <c r="B259" s="41"/>
      <c r="C259" s="42"/>
      <c r="D259" s="227" t="s">
        <v>156</v>
      </c>
      <c r="E259" s="42"/>
      <c r="F259" s="228" t="s">
        <v>661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156</v>
      </c>
      <c r="AU259" s="19" t="s">
        <v>84</v>
      </c>
    </row>
    <row r="260" s="2" customFormat="1">
      <c r="A260" s="40"/>
      <c r="B260" s="41"/>
      <c r="C260" s="42"/>
      <c r="D260" s="232" t="s">
        <v>158</v>
      </c>
      <c r="E260" s="42"/>
      <c r="F260" s="233" t="s">
        <v>663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158</v>
      </c>
      <c r="AU260" s="19" t="s">
        <v>84</v>
      </c>
    </row>
    <row r="261" s="13" customFormat="1">
      <c r="A261" s="13"/>
      <c r="B261" s="234"/>
      <c r="C261" s="235"/>
      <c r="D261" s="227" t="s">
        <v>160</v>
      </c>
      <c r="E261" s="236" t="s">
        <v>19</v>
      </c>
      <c r="F261" s="237" t="s">
        <v>470</v>
      </c>
      <c r="G261" s="235"/>
      <c r="H261" s="236" t="s">
        <v>19</v>
      </c>
      <c r="I261" s="238"/>
      <c r="J261" s="235"/>
      <c r="K261" s="235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160</v>
      </c>
      <c r="AU261" s="243" t="s">
        <v>84</v>
      </c>
      <c r="AV261" s="13" t="s">
        <v>82</v>
      </c>
      <c r="AW261" s="13" t="s">
        <v>37</v>
      </c>
      <c r="AX261" s="13" t="s">
        <v>75</v>
      </c>
      <c r="AY261" s="243" t="s">
        <v>147</v>
      </c>
    </row>
    <row r="262" s="13" customFormat="1">
      <c r="A262" s="13"/>
      <c r="B262" s="234"/>
      <c r="C262" s="235"/>
      <c r="D262" s="227" t="s">
        <v>160</v>
      </c>
      <c r="E262" s="236" t="s">
        <v>19</v>
      </c>
      <c r="F262" s="237" t="s">
        <v>471</v>
      </c>
      <c r="G262" s="235"/>
      <c r="H262" s="236" t="s">
        <v>19</v>
      </c>
      <c r="I262" s="238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160</v>
      </c>
      <c r="AU262" s="243" t="s">
        <v>84</v>
      </c>
      <c r="AV262" s="13" t="s">
        <v>82</v>
      </c>
      <c r="AW262" s="13" t="s">
        <v>37</v>
      </c>
      <c r="AX262" s="13" t="s">
        <v>75</v>
      </c>
      <c r="AY262" s="243" t="s">
        <v>147</v>
      </c>
    </row>
    <row r="263" s="14" customFormat="1">
      <c r="A263" s="14"/>
      <c r="B263" s="244"/>
      <c r="C263" s="245"/>
      <c r="D263" s="227" t="s">
        <v>160</v>
      </c>
      <c r="E263" s="246" t="s">
        <v>19</v>
      </c>
      <c r="F263" s="247" t="s">
        <v>82</v>
      </c>
      <c r="G263" s="245"/>
      <c r="H263" s="248">
        <v>1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160</v>
      </c>
      <c r="AU263" s="254" t="s">
        <v>84</v>
      </c>
      <c r="AV263" s="14" t="s">
        <v>84</v>
      </c>
      <c r="AW263" s="14" t="s">
        <v>37</v>
      </c>
      <c r="AX263" s="14" t="s">
        <v>82</v>
      </c>
      <c r="AY263" s="254" t="s">
        <v>147</v>
      </c>
    </row>
    <row r="264" s="2" customFormat="1" ht="16.5" customHeight="1">
      <c r="A264" s="40"/>
      <c r="B264" s="41"/>
      <c r="C264" s="214" t="s">
        <v>332</v>
      </c>
      <c r="D264" s="214" t="s">
        <v>149</v>
      </c>
      <c r="E264" s="215" t="s">
        <v>664</v>
      </c>
      <c r="F264" s="216" t="s">
        <v>665</v>
      </c>
      <c r="G264" s="217" t="s">
        <v>264</v>
      </c>
      <c r="H264" s="218">
        <v>1</v>
      </c>
      <c r="I264" s="219"/>
      <c r="J264" s="220">
        <f>ROUND(I264*H264,2)</f>
        <v>0</v>
      </c>
      <c r="K264" s="216" t="s">
        <v>153</v>
      </c>
      <c r="L264" s="46"/>
      <c r="M264" s="221" t="s">
        <v>19</v>
      </c>
      <c r="N264" s="222" t="s">
        <v>46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455</v>
      </c>
      <c r="AT264" s="225" t="s">
        <v>149</v>
      </c>
      <c r="AU264" s="225" t="s">
        <v>84</v>
      </c>
      <c r="AY264" s="19" t="s">
        <v>147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82</v>
      </c>
      <c r="BK264" s="226">
        <f>ROUND(I264*H264,2)</f>
        <v>0</v>
      </c>
      <c r="BL264" s="19" t="s">
        <v>455</v>
      </c>
      <c r="BM264" s="225" t="s">
        <v>666</v>
      </c>
    </row>
    <row r="265" s="2" customFormat="1">
      <c r="A265" s="40"/>
      <c r="B265" s="41"/>
      <c r="C265" s="42"/>
      <c r="D265" s="227" t="s">
        <v>156</v>
      </c>
      <c r="E265" s="42"/>
      <c r="F265" s="228" t="s">
        <v>665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156</v>
      </c>
      <c r="AU265" s="19" t="s">
        <v>84</v>
      </c>
    </row>
    <row r="266" s="2" customFormat="1">
      <c r="A266" s="40"/>
      <c r="B266" s="41"/>
      <c r="C266" s="42"/>
      <c r="D266" s="232" t="s">
        <v>158</v>
      </c>
      <c r="E266" s="42"/>
      <c r="F266" s="233" t="s">
        <v>667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158</v>
      </c>
      <c r="AU266" s="19" t="s">
        <v>84</v>
      </c>
    </row>
    <row r="267" s="13" customFormat="1">
      <c r="A267" s="13"/>
      <c r="B267" s="234"/>
      <c r="C267" s="235"/>
      <c r="D267" s="227" t="s">
        <v>160</v>
      </c>
      <c r="E267" s="236" t="s">
        <v>19</v>
      </c>
      <c r="F267" s="237" t="s">
        <v>470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160</v>
      </c>
      <c r="AU267" s="243" t="s">
        <v>84</v>
      </c>
      <c r="AV267" s="13" t="s">
        <v>82</v>
      </c>
      <c r="AW267" s="13" t="s">
        <v>37</v>
      </c>
      <c r="AX267" s="13" t="s">
        <v>75</v>
      </c>
      <c r="AY267" s="243" t="s">
        <v>147</v>
      </c>
    </row>
    <row r="268" s="13" customFormat="1">
      <c r="A268" s="13"/>
      <c r="B268" s="234"/>
      <c r="C268" s="235"/>
      <c r="D268" s="227" t="s">
        <v>160</v>
      </c>
      <c r="E268" s="236" t="s">
        <v>19</v>
      </c>
      <c r="F268" s="237" t="s">
        <v>471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160</v>
      </c>
      <c r="AU268" s="243" t="s">
        <v>84</v>
      </c>
      <c r="AV268" s="13" t="s">
        <v>82</v>
      </c>
      <c r="AW268" s="13" t="s">
        <v>37</v>
      </c>
      <c r="AX268" s="13" t="s">
        <v>75</v>
      </c>
      <c r="AY268" s="243" t="s">
        <v>147</v>
      </c>
    </row>
    <row r="269" s="14" customFormat="1">
      <c r="A269" s="14"/>
      <c r="B269" s="244"/>
      <c r="C269" s="245"/>
      <c r="D269" s="227" t="s">
        <v>160</v>
      </c>
      <c r="E269" s="246" t="s">
        <v>19</v>
      </c>
      <c r="F269" s="247" t="s">
        <v>82</v>
      </c>
      <c r="G269" s="245"/>
      <c r="H269" s="248">
        <v>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160</v>
      </c>
      <c r="AU269" s="254" t="s">
        <v>84</v>
      </c>
      <c r="AV269" s="14" t="s">
        <v>84</v>
      </c>
      <c r="AW269" s="14" t="s">
        <v>37</v>
      </c>
      <c r="AX269" s="14" t="s">
        <v>82</v>
      </c>
      <c r="AY269" s="254" t="s">
        <v>147</v>
      </c>
    </row>
    <row r="270" s="12" customFormat="1" ht="22.8" customHeight="1">
      <c r="A270" s="12"/>
      <c r="B270" s="198"/>
      <c r="C270" s="199"/>
      <c r="D270" s="200" t="s">
        <v>74</v>
      </c>
      <c r="E270" s="212" t="s">
        <v>668</v>
      </c>
      <c r="F270" s="212" t="s">
        <v>669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SUM(P271:P283)</f>
        <v>0</v>
      </c>
      <c r="Q270" s="206"/>
      <c r="R270" s="207">
        <f>SUM(R271:R283)</f>
        <v>0</v>
      </c>
      <c r="S270" s="206"/>
      <c r="T270" s="208">
        <f>SUM(T271:T283)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191</v>
      </c>
      <c r="AT270" s="210" t="s">
        <v>74</v>
      </c>
      <c r="AU270" s="210" t="s">
        <v>82</v>
      </c>
      <c r="AY270" s="209" t="s">
        <v>147</v>
      </c>
      <c r="BK270" s="211">
        <f>SUM(BK271:BK283)</f>
        <v>0</v>
      </c>
    </row>
    <row r="271" s="2" customFormat="1" ht="24.15" customHeight="1">
      <c r="A271" s="40"/>
      <c r="B271" s="41"/>
      <c r="C271" s="214" t="s">
        <v>341</v>
      </c>
      <c r="D271" s="214" t="s">
        <v>149</v>
      </c>
      <c r="E271" s="215" t="s">
        <v>670</v>
      </c>
      <c r="F271" s="216" t="s">
        <v>671</v>
      </c>
      <c r="G271" s="217" t="s">
        <v>264</v>
      </c>
      <c r="H271" s="218">
        <v>1</v>
      </c>
      <c r="I271" s="219"/>
      <c r="J271" s="220">
        <f>ROUND(I271*H271,2)</f>
        <v>0</v>
      </c>
      <c r="K271" s="216" t="s">
        <v>153</v>
      </c>
      <c r="L271" s="46"/>
      <c r="M271" s="221" t="s">
        <v>19</v>
      </c>
      <c r="N271" s="222" t="s">
        <v>46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455</v>
      </c>
      <c r="AT271" s="225" t="s">
        <v>149</v>
      </c>
      <c r="AU271" s="225" t="s">
        <v>84</v>
      </c>
      <c r="AY271" s="19" t="s">
        <v>147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82</v>
      </c>
      <c r="BK271" s="226">
        <f>ROUND(I271*H271,2)</f>
        <v>0</v>
      </c>
      <c r="BL271" s="19" t="s">
        <v>455</v>
      </c>
      <c r="BM271" s="225" t="s">
        <v>672</v>
      </c>
    </row>
    <row r="272" s="2" customFormat="1">
      <c r="A272" s="40"/>
      <c r="B272" s="41"/>
      <c r="C272" s="42"/>
      <c r="D272" s="227" t="s">
        <v>156</v>
      </c>
      <c r="E272" s="42"/>
      <c r="F272" s="228" t="s">
        <v>671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156</v>
      </c>
      <c r="AU272" s="19" t="s">
        <v>84</v>
      </c>
    </row>
    <row r="273" s="2" customFormat="1">
      <c r="A273" s="40"/>
      <c r="B273" s="41"/>
      <c r="C273" s="42"/>
      <c r="D273" s="232" t="s">
        <v>158</v>
      </c>
      <c r="E273" s="42"/>
      <c r="F273" s="233" t="s">
        <v>673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158</v>
      </c>
      <c r="AU273" s="19" t="s">
        <v>84</v>
      </c>
    </row>
    <row r="274" s="13" customFormat="1">
      <c r="A274" s="13"/>
      <c r="B274" s="234"/>
      <c r="C274" s="235"/>
      <c r="D274" s="227" t="s">
        <v>160</v>
      </c>
      <c r="E274" s="236" t="s">
        <v>19</v>
      </c>
      <c r="F274" s="237" t="s">
        <v>470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160</v>
      </c>
      <c r="AU274" s="243" t="s">
        <v>84</v>
      </c>
      <c r="AV274" s="13" t="s">
        <v>82</v>
      </c>
      <c r="AW274" s="13" t="s">
        <v>37</v>
      </c>
      <c r="AX274" s="13" t="s">
        <v>75</v>
      </c>
      <c r="AY274" s="243" t="s">
        <v>147</v>
      </c>
    </row>
    <row r="275" s="13" customFormat="1">
      <c r="A275" s="13"/>
      <c r="B275" s="234"/>
      <c r="C275" s="235"/>
      <c r="D275" s="227" t="s">
        <v>160</v>
      </c>
      <c r="E275" s="236" t="s">
        <v>19</v>
      </c>
      <c r="F275" s="237" t="s">
        <v>471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160</v>
      </c>
      <c r="AU275" s="243" t="s">
        <v>84</v>
      </c>
      <c r="AV275" s="13" t="s">
        <v>82</v>
      </c>
      <c r="AW275" s="13" t="s">
        <v>37</v>
      </c>
      <c r="AX275" s="13" t="s">
        <v>75</v>
      </c>
      <c r="AY275" s="243" t="s">
        <v>147</v>
      </c>
    </row>
    <row r="276" s="14" customFormat="1">
      <c r="A276" s="14"/>
      <c r="B276" s="244"/>
      <c r="C276" s="245"/>
      <c r="D276" s="227" t="s">
        <v>160</v>
      </c>
      <c r="E276" s="246" t="s">
        <v>19</v>
      </c>
      <c r="F276" s="247" t="s">
        <v>82</v>
      </c>
      <c r="G276" s="245"/>
      <c r="H276" s="248">
        <v>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160</v>
      </c>
      <c r="AU276" s="254" t="s">
        <v>84</v>
      </c>
      <c r="AV276" s="14" t="s">
        <v>84</v>
      </c>
      <c r="AW276" s="14" t="s">
        <v>37</v>
      </c>
      <c r="AX276" s="14" t="s">
        <v>82</v>
      </c>
      <c r="AY276" s="254" t="s">
        <v>147</v>
      </c>
    </row>
    <row r="277" s="2" customFormat="1" ht="16.5" customHeight="1">
      <c r="A277" s="40"/>
      <c r="B277" s="41"/>
      <c r="C277" s="214" t="s">
        <v>346</v>
      </c>
      <c r="D277" s="214" t="s">
        <v>149</v>
      </c>
      <c r="E277" s="215" t="s">
        <v>674</v>
      </c>
      <c r="F277" s="216" t="s">
        <v>675</v>
      </c>
      <c r="G277" s="217" t="s">
        <v>264</v>
      </c>
      <c r="H277" s="218">
        <v>1</v>
      </c>
      <c r="I277" s="219"/>
      <c r="J277" s="220">
        <f>ROUND(I277*H277,2)</f>
        <v>0</v>
      </c>
      <c r="K277" s="216" t="s">
        <v>153</v>
      </c>
      <c r="L277" s="46"/>
      <c r="M277" s="221" t="s">
        <v>19</v>
      </c>
      <c r="N277" s="222" t="s">
        <v>46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455</v>
      </c>
      <c r="AT277" s="225" t="s">
        <v>149</v>
      </c>
      <c r="AU277" s="225" t="s">
        <v>84</v>
      </c>
      <c r="AY277" s="19" t="s">
        <v>147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82</v>
      </c>
      <c r="BK277" s="226">
        <f>ROUND(I277*H277,2)</f>
        <v>0</v>
      </c>
      <c r="BL277" s="19" t="s">
        <v>455</v>
      </c>
      <c r="BM277" s="225" t="s">
        <v>676</v>
      </c>
    </row>
    <row r="278" s="2" customFormat="1">
      <c r="A278" s="40"/>
      <c r="B278" s="41"/>
      <c r="C278" s="42"/>
      <c r="D278" s="227" t="s">
        <v>156</v>
      </c>
      <c r="E278" s="42"/>
      <c r="F278" s="228" t="s">
        <v>675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156</v>
      </c>
      <c r="AU278" s="19" t="s">
        <v>84</v>
      </c>
    </row>
    <row r="279" s="2" customFormat="1">
      <c r="A279" s="40"/>
      <c r="B279" s="41"/>
      <c r="C279" s="42"/>
      <c r="D279" s="232" t="s">
        <v>158</v>
      </c>
      <c r="E279" s="42"/>
      <c r="F279" s="233" t="s">
        <v>677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158</v>
      </c>
      <c r="AU279" s="19" t="s">
        <v>84</v>
      </c>
    </row>
    <row r="280" s="13" customFormat="1">
      <c r="A280" s="13"/>
      <c r="B280" s="234"/>
      <c r="C280" s="235"/>
      <c r="D280" s="227" t="s">
        <v>160</v>
      </c>
      <c r="E280" s="236" t="s">
        <v>19</v>
      </c>
      <c r="F280" s="237" t="s">
        <v>470</v>
      </c>
      <c r="G280" s="235"/>
      <c r="H280" s="236" t="s">
        <v>19</v>
      </c>
      <c r="I280" s="238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160</v>
      </c>
      <c r="AU280" s="243" t="s">
        <v>84</v>
      </c>
      <c r="AV280" s="13" t="s">
        <v>82</v>
      </c>
      <c r="AW280" s="13" t="s">
        <v>37</v>
      </c>
      <c r="AX280" s="13" t="s">
        <v>75</v>
      </c>
      <c r="AY280" s="243" t="s">
        <v>147</v>
      </c>
    </row>
    <row r="281" s="13" customFormat="1">
      <c r="A281" s="13"/>
      <c r="B281" s="234"/>
      <c r="C281" s="235"/>
      <c r="D281" s="227" t="s">
        <v>160</v>
      </c>
      <c r="E281" s="236" t="s">
        <v>19</v>
      </c>
      <c r="F281" s="237" t="s">
        <v>678</v>
      </c>
      <c r="G281" s="235"/>
      <c r="H281" s="236" t="s">
        <v>19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160</v>
      </c>
      <c r="AU281" s="243" t="s">
        <v>84</v>
      </c>
      <c r="AV281" s="13" t="s">
        <v>82</v>
      </c>
      <c r="AW281" s="13" t="s">
        <v>37</v>
      </c>
      <c r="AX281" s="13" t="s">
        <v>75</v>
      </c>
      <c r="AY281" s="243" t="s">
        <v>147</v>
      </c>
    </row>
    <row r="282" s="13" customFormat="1">
      <c r="A282" s="13"/>
      <c r="B282" s="234"/>
      <c r="C282" s="235"/>
      <c r="D282" s="227" t="s">
        <v>160</v>
      </c>
      <c r="E282" s="236" t="s">
        <v>19</v>
      </c>
      <c r="F282" s="237" t="s">
        <v>500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160</v>
      </c>
      <c r="AU282" s="243" t="s">
        <v>84</v>
      </c>
      <c r="AV282" s="13" t="s">
        <v>82</v>
      </c>
      <c r="AW282" s="13" t="s">
        <v>37</v>
      </c>
      <c r="AX282" s="13" t="s">
        <v>75</v>
      </c>
      <c r="AY282" s="243" t="s">
        <v>147</v>
      </c>
    </row>
    <row r="283" s="14" customFormat="1">
      <c r="A283" s="14"/>
      <c r="B283" s="244"/>
      <c r="C283" s="245"/>
      <c r="D283" s="227" t="s">
        <v>160</v>
      </c>
      <c r="E283" s="246" t="s">
        <v>19</v>
      </c>
      <c r="F283" s="247" t="s">
        <v>82</v>
      </c>
      <c r="G283" s="245"/>
      <c r="H283" s="248">
        <v>1</v>
      </c>
      <c r="I283" s="249"/>
      <c r="J283" s="245"/>
      <c r="K283" s="245"/>
      <c r="L283" s="250"/>
      <c r="M283" s="276"/>
      <c r="N283" s="277"/>
      <c r="O283" s="277"/>
      <c r="P283" s="277"/>
      <c r="Q283" s="277"/>
      <c r="R283" s="277"/>
      <c r="S283" s="277"/>
      <c r="T283" s="27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160</v>
      </c>
      <c r="AU283" s="254" t="s">
        <v>84</v>
      </c>
      <c r="AV283" s="14" t="s">
        <v>84</v>
      </c>
      <c r="AW283" s="14" t="s">
        <v>37</v>
      </c>
      <c r="AX283" s="14" t="s">
        <v>82</v>
      </c>
      <c r="AY283" s="254" t="s">
        <v>147</v>
      </c>
    </row>
    <row r="284" s="2" customFormat="1" ht="6.96" customHeight="1">
      <c r="A284" s="40"/>
      <c r="B284" s="61"/>
      <c r="C284" s="62"/>
      <c r="D284" s="62"/>
      <c r="E284" s="62"/>
      <c r="F284" s="62"/>
      <c r="G284" s="62"/>
      <c r="H284" s="62"/>
      <c r="I284" s="62"/>
      <c r="J284" s="62"/>
      <c r="K284" s="62"/>
      <c r="L284" s="46"/>
      <c r="M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</row>
  </sheetData>
  <sheetProtection sheet="1" autoFilter="0" formatColumns="0" formatRows="0" objects="1" scenarios="1" spinCount="100000" saltValue="N3LEoaMsqS08cCIdqELq2vO7/0HxQR0N2aNnDkeaREEXqXBp9EADgKMSveTkAfQI2XeLATBytE8QhcY7x+zsHQ==" hashValue="rLXGyON/45qS8/cc2LUEOrf50mpspDOGVx1vjBCFsTcmkwDGd7eXwmBtVhlMNX2+JY8rEYMQnHqO2EI0T+o8HQ==" algorithmName="SHA-512" password="CC35"/>
  <autoFilter ref="C90:K28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2/210100004"/>
    <hyperlink ref="F102" r:id="rId2" display="https://podminky.urs.cz/item/CS_URS_2025_02/210101155"/>
    <hyperlink ref="F113" r:id="rId3" display="https://podminky.urs.cz/item/CS_URS_2025_02/210812011"/>
    <hyperlink ref="F125" r:id="rId4" display="https://podminky.urs.cz/item/CS_URS_2025_02/210812011"/>
    <hyperlink ref="F138" r:id="rId5" display="https://podminky.urs.cz/item/CS_URS_2025_02/220110192"/>
    <hyperlink ref="F190" r:id="rId6" display="https://podminky.urs.cz/item/CS_URS_2025_02/220450002"/>
    <hyperlink ref="F201" r:id="rId7" display="https://podminky.urs.cz/item/CS_URS_2025_02/220960165"/>
    <hyperlink ref="F260" r:id="rId8" display="https://podminky.urs.cz/item/CS_URS_2025_02/013203000"/>
    <hyperlink ref="F266" r:id="rId9" display="https://podminky.urs.cz/item/CS_URS_2025_02/013254000"/>
    <hyperlink ref="F273" r:id="rId10" display="https://podminky.urs.cz/item/CS_URS_2025_02/044002000"/>
    <hyperlink ref="F279" r:id="rId11" display="https://podminky.urs.cz/item/CS_URS_2025_02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679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ROUND((SUM(BE95:BE389)),  2)</f>
        <v>0</v>
      </c>
      <c r="G35" s="40"/>
      <c r="H35" s="40"/>
      <c r="I35" s="159">
        <v>0.20999999999999999</v>
      </c>
      <c r="J35" s="158">
        <f>ROUND(((SUM(BE95:BE389))*I35),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ROUND((SUM(BF95:BF389)),  2)</f>
        <v>0</v>
      </c>
      <c r="G36" s="40"/>
      <c r="H36" s="40"/>
      <c r="I36" s="159">
        <v>0.12</v>
      </c>
      <c r="J36" s="158">
        <f>ROUND(((SUM(BF95:BF389))*I36),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ROUND((SUM(BG95:BG389)),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ROUND((SUM(BH95:BH389)),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ROUND((SUM(BI95:BI389)),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411.3 - Stavební úpravy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680</v>
      </c>
      <c r="E66" s="184"/>
      <c r="F66" s="184"/>
      <c r="G66" s="184"/>
      <c r="H66" s="184"/>
      <c r="I66" s="184"/>
      <c r="J66" s="185">
        <f>J220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681</v>
      </c>
      <c r="E67" s="184"/>
      <c r="F67" s="184"/>
      <c r="G67" s="184"/>
      <c r="H67" s="184"/>
      <c r="I67" s="184"/>
      <c r="J67" s="185">
        <f>J299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682</v>
      </c>
      <c r="E68" s="184"/>
      <c r="F68" s="184"/>
      <c r="G68" s="184"/>
      <c r="H68" s="184"/>
      <c r="I68" s="184"/>
      <c r="J68" s="185">
        <f>J312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683</v>
      </c>
      <c r="E69" s="184"/>
      <c r="F69" s="184"/>
      <c r="G69" s="184"/>
      <c r="H69" s="184"/>
      <c r="I69" s="184"/>
      <c r="J69" s="185">
        <f>J337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128</v>
      </c>
      <c r="E70" s="179"/>
      <c r="F70" s="179"/>
      <c r="G70" s="179"/>
      <c r="H70" s="179"/>
      <c r="I70" s="179"/>
      <c r="J70" s="180">
        <f>J349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129</v>
      </c>
      <c r="E71" s="184"/>
      <c r="F71" s="184"/>
      <c r="G71" s="184"/>
      <c r="H71" s="184"/>
      <c r="I71" s="184"/>
      <c r="J71" s="185">
        <f>J355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130</v>
      </c>
      <c r="E72" s="184"/>
      <c r="F72" s="184"/>
      <c r="G72" s="184"/>
      <c r="H72" s="184"/>
      <c r="I72" s="184"/>
      <c r="J72" s="185">
        <f>J362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131</v>
      </c>
      <c r="E73" s="184"/>
      <c r="F73" s="184"/>
      <c r="G73" s="184"/>
      <c r="H73" s="184"/>
      <c r="I73" s="184"/>
      <c r="J73" s="185">
        <f>J382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132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P + R Voroněž_aktualizace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115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116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117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SO 411.3 - Stavební úpravy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Brno</v>
      </c>
      <c r="G89" s="42"/>
      <c r="H89" s="42"/>
      <c r="I89" s="34" t="s">
        <v>23</v>
      </c>
      <c r="J89" s="74" t="str">
        <f>IF(J14="","",J14)</f>
        <v>1. 10. 2025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Brněnské komunikace, a.s.</v>
      </c>
      <c r="G91" s="42"/>
      <c r="H91" s="42"/>
      <c r="I91" s="34" t="s">
        <v>33</v>
      </c>
      <c r="J91" s="38" t="str">
        <f>E23</f>
        <v>AŽD Praha,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31</v>
      </c>
      <c r="D92" s="42"/>
      <c r="E92" s="42"/>
      <c r="F92" s="29" t="str">
        <f>IF(E20="","",E20)</f>
        <v>Vyplň údaj</v>
      </c>
      <c r="G92" s="42"/>
      <c r="H92" s="42"/>
      <c r="I92" s="34" t="s">
        <v>38</v>
      </c>
      <c r="J92" s="38" t="str">
        <f>E26</f>
        <v>AŽD Praha,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133</v>
      </c>
      <c r="D94" s="190" t="s">
        <v>60</v>
      </c>
      <c r="E94" s="190" t="s">
        <v>56</v>
      </c>
      <c r="F94" s="190" t="s">
        <v>57</v>
      </c>
      <c r="G94" s="190" t="s">
        <v>134</v>
      </c>
      <c r="H94" s="190" t="s">
        <v>135</v>
      </c>
      <c r="I94" s="190" t="s">
        <v>136</v>
      </c>
      <c r="J94" s="190" t="s">
        <v>121</v>
      </c>
      <c r="K94" s="191" t="s">
        <v>137</v>
      </c>
      <c r="L94" s="192"/>
      <c r="M94" s="94" t="s">
        <v>19</v>
      </c>
      <c r="N94" s="95" t="s">
        <v>45</v>
      </c>
      <c r="O94" s="95" t="s">
        <v>138</v>
      </c>
      <c r="P94" s="95" t="s">
        <v>139</v>
      </c>
      <c r="Q94" s="95" t="s">
        <v>140</v>
      </c>
      <c r="R94" s="95" t="s">
        <v>141</v>
      </c>
      <c r="S94" s="95" t="s">
        <v>142</v>
      </c>
      <c r="T94" s="96" t="s">
        <v>143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144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P96+P349</f>
        <v>0</v>
      </c>
      <c r="Q95" s="98"/>
      <c r="R95" s="195">
        <f>R96+R349</f>
        <v>0.92846550000000005</v>
      </c>
      <c r="S95" s="98"/>
      <c r="T95" s="196">
        <f>T96+T349</f>
        <v>1.2887000000000002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74</v>
      </c>
      <c r="AU95" s="19" t="s">
        <v>122</v>
      </c>
      <c r="BK95" s="197">
        <f>BK96+BK349</f>
        <v>0</v>
      </c>
    </row>
    <row r="96" s="12" customFormat="1" ht="25.92" customHeight="1">
      <c r="A96" s="12"/>
      <c r="B96" s="198"/>
      <c r="C96" s="199"/>
      <c r="D96" s="200" t="s">
        <v>74</v>
      </c>
      <c r="E96" s="201" t="s">
        <v>145</v>
      </c>
      <c r="F96" s="201" t="s">
        <v>146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P97+P220+P299+P312+P337</f>
        <v>0</v>
      </c>
      <c r="Q96" s="206"/>
      <c r="R96" s="207">
        <f>R97+R220+R299+R312+R337</f>
        <v>0.92846550000000005</v>
      </c>
      <c r="S96" s="206"/>
      <c r="T96" s="208">
        <f>T97+T220+T299+T312+T337</f>
        <v>1.2887000000000002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82</v>
      </c>
      <c r="AT96" s="210" t="s">
        <v>74</v>
      </c>
      <c r="AU96" s="210" t="s">
        <v>75</v>
      </c>
      <c r="AY96" s="209" t="s">
        <v>147</v>
      </c>
      <c r="BK96" s="211">
        <f>BK97+BK220+BK299+BK312+BK337</f>
        <v>0</v>
      </c>
    </row>
    <row r="97" s="12" customFormat="1" ht="22.8" customHeight="1">
      <c r="A97" s="12"/>
      <c r="B97" s="198"/>
      <c r="C97" s="199"/>
      <c r="D97" s="200" t="s">
        <v>74</v>
      </c>
      <c r="E97" s="212" t="s">
        <v>82</v>
      </c>
      <c r="F97" s="212" t="s">
        <v>148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SUM(P98:P219)</f>
        <v>0</v>
      </c>
      <c r="Q97" s="206"/>
      <c r="R97" s="207">
        <f>SUM(R98:R219)</f>
        <v>0.51929500000000006</v>
      </c>
      <c r="S97" s="206"/>
      <c r="T97" s="208">
        <f>SUM(T98:T219)</f>
        <v>1.2887000000000002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82</v>
      </c>
      <c r="AT97" s="210" t="s">
        <v>74</v>
      </c>
      <c r="AU97" s="210" t="s">
        <v>82</v>
      </c>
      <c r="AY97" s="209" t="s">
        <v>147</v>
      </c>
      <c r="BK97" s="211">
        <f>SUM(BK98:BK219)</f>
        <v>0</v>
      </c>
    </row>
    <row r="98" s="2" customFormat="1" ht="24.15" customHeight="1">
      <c r="A98" s="40"/>
      <c r="B98" s="41"/>
      <c r="C98" s="214" t="s">
        <v>82</v>
      </c>
      <c r="D98" s="214" t="s">
        <v>149</v>
      </c>
      <c r="E98" s="215" t="s">
        <v>684</v>
      </c>
      <c r="F98" s="216" t="s">
        <v>685</v>
      </c>
      <c r="G98" s="217" t="s">
        <v>357</v>
      </c>
      <c r="H98" s="218">
        <v>2.4500000000000002</v>
      </c>
      <c r="I98" s="219"/>
      <c r="J98" s="220">
        <f>ROUND(I98*H98,2)</f>
        <v>0</v>
      </c>
      <c r="K98" s="216" t="s">
        <v>153</v>
      </c>
      <c r="L98" s="46"/>
      <c r="M98" s="221" t="s">
        <v>19</v>
      </c>
      <c r="N98" s="222" t="s">
        <v>46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0.26000000000000001</v>
      </c>
      <c r="T98" s="224">
        <f>S98*H98</f>
        <v>0.63700000000000012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154</v>
      </c>
      <c r="AT98" s="225" t="s">
        <v>149</v>
      </c>
      <c r="AU98" s="225" t="s">
        <v>84</v>
      </c>
      <c r="AY98" s="19" t="s">
        <v>147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82</v>
      </c>
      <c r="BK98" s="226">
        <f>ROUND(I98*H98,2)</f>
        <v>0</v>
      </c>
      <c r="BL98" s="19" t="s">
        <v>154</v>
      </c>
      <c r="BM98" s="225" t="s">
        <v>686</v>
      </c>
    </row>
    <row r="99" s="2" customFormat="1">
      <c r="A99" s="40"/>
      <c r="B99" s="41"/>
      <c r="C99" s="42"/>
      <c r="D99" s="227" t="s">
        <v>156</v>
      </c>
      <c r="E99" s="42"/>
      <c r="F99" s="228" t="s">
        <v>687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156</v>
      </c>
      <c r="AU99" s="19" t="s">
        <v>84</v>
      </c>
    </row>
    <row r="100" s="2" customFormat="1">
      <c r="A100" s="40"/>
      <c r="B100" s="41"/>
      <c r="C100" s="42"/>
      <c r="D100" s="232" t="s">
        <v>158</v>
      </c>
      <c r="E100" s="42"/>
      <c r="F100" s="233" t="s">
        <v>688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158</v>
      </c>
      <c r="AU100" s="19" t="s">
        <v>84</v>
      </c>
    </row>
    <row r="101" s="13" customFormat="1">
      <c r="A101" s="13"/>
      <c r="B101" s="234"/>
      <c r="C101" s="235"/>
      <c r="D101" s="227" t="s">
        <v>160</v>
      </c>
      <c r="E101" s="236" t="s">
        <v>19</v>
      </c>
      <c r="F101" s="237" t="s">
        <v>161</v>
      </c>
      <c r="G101" s="235"/>
      <c r="H101" s="236" t="s">
        <v>19</v>
      </c>
      <c r="I101" s="238"/>
      <c r="J101" s="235"/>
      <c r="K101" s="235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160</v>
      </c>
      <c r="AU101" s="243" t="s">
        <v>84</v>
      </c>
      <c r="AV101" s="13" t="s">
        <v>82</v>
      </c>
      <c r="AW101" s="13" t="s">
        <v>37</v>
      </c>
      <c r="AX101" s="13" t="s">
        <v>75</v>
      </c>
      <c r="AY101" s="243" t="s">
        <v>147</v>
      </c>
    </row>
    <row r="102" s="13" customFormat="1">
      <c r="A102" s="13"/>
      <c r="B102" s="234"/>
      <c r="C102" s="235"/>
      <c r="D102" s="227" t="s">
        <v>160</v>
      </c>
      <c r="E102" s="236" t="s">
        <v>19</v>
      </c>
      <c r="F102" s="237" t="s">
        <v>689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160</v>
      </c>
      <c r="AU102" s="243" t="s">
        <v>84</v>
      </c>
      <c r="AV102" s="13" t="s">
        <v>82</v>
      </c>
      <c r="AW102" s="13" t="s">
        <v>37</v>
      </c>
      <c r="AX102" s="13" t="s">
        <v>75</v>
      </c>
      <c r="AY102" s="243" t="s">
        <v>147</v>
      </c>
    </row>
    <row r="103" s="14" customFormat="1">
      <c r="A103" s="14"/>
      <c r="B103" s="244"/>
      <c r="C103" s="245"/>
      <c r="D103" s="227" t="s">
        <v>160</v>
      </c>
      <c r="E103" s="246" t="s">
        <v>19</v>
      </c>
      <c r="F103" s="247" t="s">
        <v>690</v>
      </c>
      <c r="G103" s="245"/>
      <c r="H103" s="248">
        <v>2.4500000000000002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160</v>
      </c>
      <c r="AU103" s="254" t="s">
        <v>84</v>
      </c>
      <c r="AV103" s="14" t="s">
        <v>84</v>
      </c>
      <c r="AW103" s="14" t="s">
        <v>37</v>
      </c>
      <c r="AX103" s="14" t="s">
        <v>82</v>
      </c>
      <c r="AY103" s="254" t="s">
        <v>147</v>
      </c>
    </row>
    <row r="104" s="2" customFormat="1" ht="16.5" customHeight="1">
      <c r="A104" s="40"/>
      <c r="B104" s="41"/>
      <c r="C104" s="214" t="s">
        <v>84</v>
      </c>
      <c r="D104" s="214" t="s">
        <v>149</v>
      </c>
      <c r="E104" s="215" t="s">
        <v>691</v>
      </c>
      <c r="F104" s="216" t="s">
        <v>692</v>
      </c>
      <c r="G104" s="217" t="s">
        <v>357</v>
      </c>
      <c r="H104" s="218">
        <v>6.6500000000000004</v>
      </c>
      <c r="I104" s="219"/>
      <c r="J104" s="220">
        <f>ROUND(I104*H104,2)</f>
        <v>0</v>
      </c>
      <c r="K104" s="216" t="s">
        <v>153</v>
      </c>
      <c r="L104" s="46"/>
      <c r="M104" s="221" t="s">
        <v>19</v>
      </c>
      <c r="N104" s="222" t="s">
        <v>46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0.098000000000000004</v>
      </c>
      <c r="T104" s="224">
        <f>S104*H104</f>
        <v>0.65170000000000006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154</v>
      </c>
      <c r="AT104" s="225" t="s">
        <v>149</v>
      </c>
      <c r="AU104" s="225" t="s">
        <v>84</v>
      </c>
      <c r="AY104" s="19" t="s">
        <v>147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82</v>
      </c>
      <c r="BK104" s="226">
        <f>ROUND(I104*H104,2)</f>
        <v>0</v>
      </c>
      <c r="BL104" s="19" t="s">
        <v>154</v>
      </c>
      <c r="BM104" s="225" t="s">
        <v>693</v>
      </c>
    </row>
    <row r="105" s="2" customFormat="1">
      <c r="A105" s="40"/>
      <c r="B105" s="41"/>
      <c r="C105" s="42"/>
      <c r="D105" s="227" t="s">
        <v>156</v>
      </c>
      <c r="E105" s="42"/>
      <c r="F105" s="228" t="s">
        <v>694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156</v>
      </c>
      <c r="AU105" s="19" t="s">
        <v>84</v>
      </c>
    </row>
    <row r="106" s="2" customFormat="1">
      <c r="A106" s="40"/>
      <c r="B106" s="41"/>
      <c r="C106" s="42"/>
      <c r="D106" s="232" t="s">
        <v>158</v>
      </c>
      <c r="E106" s="42"/>
      <c r="F106" s="233" t="s">
        <v>695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158</v>
      </c>
      <c r="AU106" s="19" t="s">
        <v>84</v>
      </c>
    </row>
    <row r="107" s="13" customFormat="1">
      <c r="A107" s="13"/>
      <c r="B107" s="234"/>
      <c r="C107" s="235"/>
      <c r="D107" s="227" t="s">
        <v>160</v>
      </c>
      <c r="E107" s="236" t="s">
        <v>19</v>
      </c>
      <c r="F107" s="237" t="s">
        <v>161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160</v>
      </c>
      <c r="AU107" s="243" t="s">
        <v>84</v>
      </c>
      <c r="AV107" s="13" t="s">
        <v>82</v>
      </c>
      <c r="AW107" s="13" t="s">
        <v>37</v>
      </c>
      <c r="AX107" s="13" t="s">
        <v>75</v>
      </c>
      <c r="AY107" s="243" t="s">
        <v>147</v>
      </c>
    </row>
    <row r="108" s="13" customFormat="1">
      <c r="A108" s="13"/>
      <c r="B108" s="234"/>
      <c r="C108" s="235"/>
      <c r="D108" s="227" t="s">
        <v>160</v>
      </c>
      <c r="E108" s="236" t="s">
        <v>19</v>
      </c>
      <c r="F108" s="237" t="s">
        <v>696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160</v>
      </c>
      <c r="AU108" s="243" t="s">
        <v>84</v>
      </c>
      <c r="AV108" s="13" t="s">
        <v>82</v>
      </c>
      <c r="AW108" s="13" t="s">
        <v>37</v>
      </c>
      <c r="AX108" s="13" t="s">
        <v>75</v>
      </c>
      <c r="AY108" s="243" t="s">
        <v>147</v>
      </c>
    </row>
    <row r="109" s="14" customFormat="1">
      <c r="A109" s="14"/>
      <c r="B109" s="244"/>
      <c r="C109" s="245"/>
      <c r="D109" s="227" t="s">
        <v>160</v>
      </c>
      <c r="E109" s="246" t="s">
        <v>19</v>
      </c>
      <c r="F109" s="247" t="s">
        <v>697</v>
      </c>
      <c r="G109" s="245"/>
      <c r="H109" s="248">
        <v>6.6500000000000004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160</v>
      </c>
      <c r="AU109" s="254" t="s">
        <v>84</v>
      </c>
      <c r="AV109" s="14" t="s">
        <v>84</v>
      </c>
      <c r="AW109" s="14" t="s">
        <v>37</v>
      </c>
      <c r="AX109" s="14" t="s">
        <v>82</v>
      </c>
      <c r="AY109" s="254" t="s">
        <v>147</v>
      </c>
    </row>
    <row r="110" s="2" customFormat="1" ht="16.5" customHeight="1">
      <c r="A110" s="40"/>
      <c r="B110" s="41"/>
      <c r="C110" s="214" t="s">
        <v>171</v>
      </c>
      <c r="D110" s="214" t="s">
        <v>149</v>
      </c>
      <c r="E110" s="215" t="s">
        <v>698</v>
      </c>
      <c r="F110" s="216" t="s">
        <v>699</v>
      </c>
      <c r="G110" s="217" t="s">
        <v>357</v>
      </c>
      <c r="H110" s="218">
        <v>84.75</v>
      </c>
      <c r="I110" s="219"/>
      <c r="J110" s="220">
        <f>ROUND(I110*H110,2)</f>
        <v>0</v>
      </c>
      <c r="K110" s="216" t="s">
        <v>153</v>
      </c>
      <c r="L110" s="46"/>
      <c r="M110" s="221" t="s">
        <v>19</v>
      </c>
      <c r="N110" s="222" t="s">
        <v>46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154</v>
      </c>
      <c r="AT110" s="225" t="s">
        <v>149</v>
      </c>
      <c r="AU110" s="225" t="s">
        <v>84</v>
      </c>
      <c r="AY110" s="19" t="s">
        <v>147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82</v>
      </c>
      <c r="BK110" s="226">
        <f>ROUND(I110*H110,2)</f>
        <v>0</v>
      </c>
      <c r="BL110" s="19" t="s">
        <v>154</v>
      </c>
      <c r="BM110" s="225" t="s">
        <v>700</v>
      </c>
    </row>
    <row r="111" s="2" customFormat="1">
      <c r="A111" s="40"/>
      <c r="B111" s="41"/>
      <c r="C111" s="42"/>
      <c r="D111" s="227" t="s">
        <v>156</v>
      </c>
      <c r="E111" s="42"/>
      <c r="F111" s="228" t="s">
        <v>701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156</v>
      </c>
      <c r="AU111" s="19" t="s">
        <v>84</v>
      </c>
    </row>
    <row r="112" s="2" customFormat="1">
      <c r="A112" s="40"/>
      <c r="B112" s="41"/>
      <c r="C112" s="42"/>
      <c r="D112" s="232" t="s">
        <v>158</v>
      </c>
      <c r="E112" s="42"/>
      <c r="F112" s="233" t="s">
        <v>702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158</v>
      </c>
      <c r="AU112" s="19" t="s">
        <v>84</v>
      </c>
    </row>
    <row r="113" s="13" customFormat="1">
      <c r="A113" s="13"/>
      <c r="B113" s="234"/>
      <c r="C113" s="235"/>
      <c r="D113" s="227" t="s">
        <v>160</v>
      </c>
      <c r="E113" s="236" t="s">
        <v>19</v>
      </c>
      <c r="F113" s="237" t="s">
        <v>161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160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147</v>
      </c>
    </row>
    <row r="114" s="13" customFormat="1">
      <c r="A114" s="13"/>
      <c r="B114" s="234"/>
      <c r="C114" s="235"/>
      <c r="D114" s="227" t="s">
        <v>160</v>
      </c>
      <c r="E114" s="236" t="s">
        <v>19</v>
      </c>
      <c r="F114" s="237" t="s">
        <v>703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160</v>
      </c>
      <c r="AU114" s="243" t="s">
        <v>84</v>
      </c>
      <c r="AV114" s="13" t="s">
        <v>82</v>
      </c>
      <c r="AW114" s="13" t="s">
        <v>37</v>
      </c>
      <c r="AX114" s="13" t="s">
        <v>75</v>
      </c>
      <c r="AY114" s="243" t="s">
        <v>147</v>
      </c>
    </row>
    <row r="115" s="14" customFormat="1">
      <c r="A115" s="14"/>
      <c r="B115" s="244"/>
      <c r="C115" s="245"/>
      <c r="D115" s="227" t="s">
        <v>160</v>
      </c>
      <c r="E115" s="246" t="s">
        <v>19</v>
      </c>
      <c r="F115" s="247" t="s">
        <v>704</v>
      </c>
      <c r="G115" s="245"/>
      <c r="H115" s="248">
        <v>64.75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160</v>
      </c>
      <c r="AU115" s="254" t="s">
        <v>84</v>
      </c>
      <c r="AV115" s="14" t="s">
        <v>84</v>
      </c>
      <c r="AW115" s="14" t="s">
        <v>37</v>
      </c>
      <c r="AX115" s="14" t="s">
        <v>75</v>
      </c>
      <c r="AY115" s="254" t="s">
        <v>147</v>
      </c>
    </row>
    <row r="116" s="13" customFormat="1">
      <c r="A116" s="13"/>
      <c r="B116" s="234"/>
      <c r="C116" s="235"/>
      <c r="D116" s="227" t="s">
        <v>160</v>
      </c>
      <c r="E116" s="236" t="s">
        <v>19</v>
      </c>
      <c r="F116" s="237" t="s">
        <v>705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160</v>
      </c>
      <c r="AU116" s="243" t="s">
        <v>84</v>
      </c>
      <c r="AV116" s="13" t="s">
        <v>82</v>
      </c>
      <c r="AW116" s="13" t="s">
        <v>37</v>
      </c>
      <c r="AX116" s="13" t="s">
        <v>75</v>
      </c>
      <c r="AY116" s="243" t="s">
        <v>147</v>
      </c>
    </row>
    <row r="117" s="14" customFormat="1">
      <c r="A117" s="14"/>
      <c r="B117" s="244"/>
      <c r="C117" s="245"/>
      <c r="D117" s="227" t="s">
        <v>160</v>
      </c>
      <c r="E117" s="246" t="s">
        <v>19</v>
      </c>
      <c r="F117" s="247" t="s">
        <v>302</v>
      </c>
      <c r="G117" s="245"/>
      <c r="H117" s="248">
        <v>20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160</v>
      </c>
      <c r="AU117" s="254" t="s">
        <v>84</v>
      </c>
      <c r="AV117" s="14" t="s">
        <v>84</v>
      </c>
      <c r="AW117" s="14" t="s">
        <v>37</v>
      </c>
      <c r="AX117" s="14" t="s">
        <v>75</v>
      </c>
      <c r="AY117" s="254" t="s">
        <v>147</v>
      </c>
    </row>
    <row r="118" s="15" customFormat="1">
      <c r="A118" s="15"/>
      <c r="B118" s="265"/>
      <c r="C118" s="266"/>
      <c r="D118" s="227" t="s">
        <v>160</v>
      </c>
      <c r="E118" s="267" t="s">
        <v>19</v>
      </c>
      <c r="F118" s="268" t="s">
        <v>260</v>
      </c>
      <c r="G118" s="266"/>
      <c r="H118" s="269">
        <v>84.75</v>
      </c>
      <c r="I118" s="270"/>
      <c r="J118" s="266"/>
      <c r="K118" s="266"/>
      <c r="L118" s="271"/>
      <c r="M118" s="272"/>
      <c r="N118" s="273"/>
      <c r="O118" s="273"/>
      <c r="P118" s="273"/>
      <c r="Q118" s="273"/>
      <c r="R118" s="273"/>
      <c r="S118" s="273"/>
      <c r="T118" s="27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5" t="s">
        <v>160</v>
      </c>
      <c r="AU118" s="275" t="s">
        <v>84</v>
      </c>
      <c r="AV118" s="15" t="s">
        <v>154</v>
      </c>
      <c r="AW118" s="15" t="s">
        <v>37</v>
      </c>
      <c r="AX118" s="15" t="s">
        <v>82</v>
      </c>
      <c r="AY118" s="275" t="s">
        <v>147</v>
      </c>
    </row>
    <row r="119" s="2" customFormat="1" ht="33" customHeight="1">
      <c r="A119" s="40"/>
      <c r="B119" s="41"/>
      <c r="C119" s="214" t="s">
        <v>154</v>
      </c>
      <c r="D119" s="214" t="s">
        <v>149</v>
      </c>
      <c r="E119" s="215" t="s">
        <v>706</v>
      </c>
      <c r="F119" s="216" t="s">
        <v>707</v>
      </c>
      <c r="G119" s="217" t="s">
        <v>152</v>
      </c>
      <c r="H119" s="218">
        <v>56.310000000000002</v>
      </c>
      <c r="I119" s="219"/>
      <c r="J119" s="220">
        <f>ROUND(I119*H119,2)</f>
        <v>0</v>
      </c>
      <c r="K119" s="216" t="s">
        <v>153</v>
      </c>
      <c r="L119" s="46"/>
      <c r="M119" s="221" t="s">
        <v>19</v>
      </c>
      <c r="N119" s="222" t="s">
        <v>46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154</v>
      </c>
      <c r="AT119" s="225" t="s">
        <v>149</v>
      </c>
      <c r="AU119" s="225" t="s">
        <v>84</v>
      </c>
      <c r="AY119" s="19" t="s">
        <v>147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82</v>
      </c>
      <c r="BK119" s="226">
        <f>ROUND(I119*H119,2)</f>
        <v>0</v>
      </c>
      <c r="BL119" s="19" t="s">
        <v>154</v>
      </c>
      <c r="BM119" s="225" t="s">
        <v>708</v>
      </c>
    </row>
    <row r="120" s="2" customFormat="1">
      <c r="A120" s="40"/>
      <c r="B120" s="41"/>
      <c r="C120" s="42"/>
      <c r="D120" s="227" t="s">
        <v>156</v>
      </c>
      <c r="E120" s="42"/>
      <c r="F120" s="228" t="s">
        <v>709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156</v>
      </c>
      <c r="AU120" s="19" t="s">
        <v>84</v>
      </c>
    </row>
    <row r="121" s="2" customFormat="1">
      <c r="A121" s="40"/>
      <c r="B121" s="41"/>
      <c r="C121" s="42"/>
      <c r="D121" s="232" t="s">
        <v>158</v>
      </c>
      <c r="E121" s="42"/>
      <c r="F121" s="233" t="s">
        <v>710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158</v>
      </c>
      <c r="AU121" s="19" t="s">
        <v>84</v>
      </c>
    </row>
    <row r="122" s="13" customFormat="1">
      <c r="A122" s="13"/>
      <c r="B122" s="234"/>
      <c r="C122" s="235"/>
      <c r="D122" s="227" t="s">
        <v>160</v>
      </c>
      <c r="E122" s="236" t="s">
        <v>19</v>
      </c>
      <c r="F122" s="237" t="s">
        <v>161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160</v>
      </c>
      <c r="AU122" s="243" t="s">
        <v>84</v>
      </c>
      <c r="AV122" s="13" t="s">
        <v>82</v>
      </c>
      <c r="AW122" s="13" t="s">
        <v>37</v>
      </c>
      <c r="AX122" s="13" t="s">
        <v>75</v>
      </c>
      <c r="AY122" s="243" t="s">
        <v>147</v>
      </c>
    </row>
    <row r="123" s="13" customFormat="1">
      <c r="A123" s="13"/>
      <c r="B123" s="234"/>
      <c r="C123" s="235"/>
      <c r="D123" s="227" t="s">
        <v>160</v>
      </c>
      <c r="E123" s="236" t="s">
        <v>19</v>
      </c>
      <c r="F123" s="237" t="s">
        <v>711</v>
      </c>
      <c r="G123" s="235"/>
      <c r="H123" s="236" t="s">
        <v>19</v>
      </c>
      <c r="I123" s="238"/>
      <c r="J123" s="235"/>
      <c r="K123" s="235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160</v>
      </c>
      <c r="AU123" s="243" t="s">
        <v>84</v>
      </c>
      <c r="AV123" s="13" t="s">
        <v>82</v>
      </c>
      <c r="AW123" s="13" t="s">
        <v>37</v>
      </c>
      <c r="AX123" s="13" t="s">
        <v>75</v>
      </c>
      <c r="AY123" s="243" t="s">
        <v>147</v>
      </c>
    </row>
    <row r="124" s="14" customFormat="1">
      <c r="A124" s="14"/>
      <c r="B124" s="244"/>
      <c r="C124" s="245"/>
      <c r="D124" s="227" t="s">
        <v>160</v>
      </c>
      <c r="E124" s="246" t="s">
        <v>19</v>
      </c>
      <c r="F124" s="247" t="s">
        <v>712</v>
      </c>
      <c r="G124" s="245"/>
      <c r="H124" s="248">
        <v>56.310000000000002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160</v>
      </c>
      <c r="AU124" s="254" t="s">
        <v>84</v>
      </c>
      <c r="AV124" s="14" t="s">
        <v>84</v>
      </c>
      <c r="AW124" s="14" t="s">
        <v>37</v>
      </c>
      <c r="AX124" s="14" t="s">
        <v>82</v>
      </c>
      <c r="AY124" s="254" t="s">
        <v>147</v>
      </c>
    </row>
    <row r="125" s="2" customFormat="1" ht="33" customHeight="1">
      <c r="A125" s="40"/>
      <c r="B125" s="41"/>
      <c r="C125" s="214" t="s">
        <v>191</v>
      </c>
      <c r="D125" s="214" t="s">
        <v>149</v>
      </c>
      <c r="E125" s="215" t="s">
        <v>713</v>
      </c>
      <c r="F125" s="216" t="s">
        <v>714</v>
      </c>
      <c r="G125" s="217" t="s">
        <v>152</v>
      </c>
      <c r="H125" s="218">
        <v>16.893000000000001</v>
      </c>
      <c r="I125" s="219"/>
      <c r="J125" s="220">
        <f>ROUND(I125*H125,2)</f>
        <v>0</v>
      </c>
      <c r="K125" s="216" t="s">
        <v>715</v>
      </c>
      <c r="L125" s="46"/>
      <c r="M125" s="221" t="s">
        <v>19</v>
      </c>
      <c r="N125" s="222" t="s">
        <v>46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154</v>
      </c>
      <c r="AT125" s="225" t="s">
        <v>149</v>
      </c>
      <c r="AU125" s="225" t="s">
        <v>84</v>
      </c>
      <c r="AY125" s="19" t="s">
        <v>147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82</v>
      </c>
      <c r="BK125" s="226">
        <f>ROUND(I125*H125,2)</f>
        <v>0</v>
      </c>
      <c r="BL125" s="19" t="s">
        <v>154</v>
      </c>
      <c r="BM125" s="225" t="s">
        <v>716</v>
      </c>
    </row>
    <row r="126" s="2" customFormat="1">
      <c r="A126" s="40"/>
      <c r="B126" s="41"/>
      <c r="C126" s="42"/>
      <c r="D126" s="227" t="s">
        <v>156</v>
      </c>
      <c r="E126" s="42"/>
      <c r="F126" s="228" t="s">
        <v>717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156</v>
      </c>
      <c r="AU126" s="19" t="s">
        <v>84</v>
      </c>
    </row>
    <row r="127" s="2" customFormat="1">
      <c r="A127" s="40"/>
      <c r="B127" s="41"/>
      <c r="C127" s="42"/>
      <c r="D127" s="232" t="s">
        <v>158</v>
      </c>
      <c r="E127" s="42"/>
      <c r="F127" s="233" t="s">
        <v>718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158</v>
      </c>
      <c r="AU127" s="19" t="s">
        <v>84</v>
      </c>
    </row>
    <row r="128" s="13" customFormat="1">
      <c r="A128" s="13"/>
      <c r="B128" s="234"/>
      <c r="C128" s="235"/>
      <c r="D128" s="227" t="s">
        <v>160</v>
      </c>
      <c r="E128" s="236" t="s">
        <v>19</v>
      </c>
      <c r="F128" s="237" t="s">
        <v>161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160</v>
      </c>
      <c r="AU128" s="243" t="s">
        <v>84</v>
      </c>
      <c r="AV128" s="13" t="s">
        <v>82</v>
      </c>
      <c r="AW128" s="13" t="s">
        <v>37</v>
      </c>
      <c r="AX128" s="13" t="s">
        <v>75</v>
      </c>
      <c r="AY128" s="243" t="s">
        <v>147</v>
      </c>
    </row>
    <row r="129" s="13" customFormat="1">
      <c r="A129" s="13"/>
      <c r="B129" s="234"/>
      <c r="C129" s="235"/>
      <c r="D129" s="227" t="s">
        <v>160</v>
      </c>
      <c r="E129" s="236" t="s">
        <v>19</v>
      </c>
      <c r="F129" s="237" t="s">
        <v>719</v>
      </c>
      <c r="G129" s="235"/>
      <c r="H129" s="236" t="s">
        <v>19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160</v>
      </c>
      <c r="AU129" s="243" t="s">
        <v>84</v>
      </c>
      <c r="AV129" s="13" t="s">
        <v>82</v>
      </c>
      <c r="AW129" s="13" t="s">
        <v>37</v>
      </c>
      <c r="AX129" s="13" t="s">
        <v>75</v>
      </c>
      <c r="AY129" s="243" t="s">
        <v>147</v>
      </c>
    </row>
    <row r="130" s="13" customFormat="1">
      <c r="A130" s="13"/>
      <c r="B130" s="234"/>
      <c r="C130" s="235"/>
      <c r="D130" s="227" t="s">
        <v>160</v>
      </c>
      <c r="E130" s="236" t="s">
        <v>19</v>
      </c>
      <c r="F130" s="237" t="s">
        <v>711</v>
      </c>
      <c r="G130" s="235"/>
      <c r="H130" s="236" t="s">
        <v>19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160</v>
      </c>
      <c r="AU130" s="243" t="s">
        <v>84</v>
      </c>
      <c r="AV130" s="13" t="s">
        <v>82</v>
      </c>
      <c r="AW130" s="13" t="s">
        <v>37</v>
      </c>
      <c r="AX130" s="13" t="s">
        <v>75</v>
      </c>
      <c r="AY130" s="243" t="s">
        <v>147</v>
      </c>
    </row>
    <row r="131" s="14" customFormat="1">
      <c r="A131" s="14"/>
      <c r="B131" s="244"/>
      <c r="C131" s="245"/>
      <c r="D131" s="227" t="s">
        <v>160</v>
      </c>
      <c r="E131" s="246" t="s">
        <v>19</v>
      </c>
      <c r="F131" s="247" t="s">
        <v>720</v>
      </c>
      <c r="G131" s="245"/>
      <c r="H131" s="248">
        <v>16.893000000000001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160</v>
      </c>
      <c r="AU131" s="254" t="s">
        <v>84</v>
      </c>
      <c r="AV131" s="14" t="s">
        <v>84</v>
      </c>
      <c r="AW131" s="14" t="s">
        <v>37</v>
      </c>
      <c r="AX131" s="14" t="s">
        <v>82</v>
      </c>
      <c r="AY131" s="254" t="s">
        <v>147</v>
      </c>
    </row>
    <row r="132" s="2" customFormat="1" ht="37.8" customHeight="1">
      <c r="A132" s="40"/>
      <c r="B132" s="41"/>
      <c r="C132" s="214" t="s">
        <v>199</v>
      </c>
      <c r="D132" s="214" t="s">
        <v>149</v>
      </c>
      <c r="E132" s="215" t="s">
        <v>721</v>
      </c>
      <c r="F132" s="216" t="s">
        <v>722</v>
      </c>
      <c r="G132" s="217" t="s">
        <v>152</v>
      </c>
      <c r="H132" s="218">
        <v>56.310000000000002</v>
      </c>
      <c r="I132" s="219"/>
      <c r="J132" s="220">
        <f>ROUND(I132*H132,2)</f>
        <v>0</v>
      </c>
      <c r="K132" s="216" t="s">
        <v>153</v>
      </c>
      <c r="L132" s="46"/>
      <c r="M132" s="221" t="s">
        <v>19</v>
      </c>
      <c r="N132" s="222" t="s">
        <v>46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154</v>
      </c>
      <c r="AT132" s="225" t="s">
        <v>149</v>
      </c>
      <c r="AU132" s="225" t="s">
        <v>84</v>
      </c>
      <c r="AY132" s="19" t="s">
        <v>147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82</v>
      </c>
      <c r="BK132" s="226">
        <f>ROUND(I132*H132,2)</f>
        <v>0</v>
      </c>
      <c r="BL132" s="19" t="s">
        <v>154</v>
      </c>
      <c r="BM132" s="225" t="s">
        <v>723</v>
      </c>
    </row>
    <row r="133" s="2" customFormat="1">
      <c r="A133" s="40"/>
      <c r="B133" s="41"/>
      <c r="C133" s="42"/>
      <c r="D133" s="227" t="s">
        <v>156</v>
      </c>
      <c r="E133" s="42"/>
      <c r="F133" s="228" t="s">
        <v>724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156</v>
      </c>
      <c r="AU133" s="19" t="s">
        <v>84</v>
      </c>
    </row>
    <row r="134" s="2" customFormat="1">
      <c r="A134" s="40"/>
      <c r="B134" s="41"/>
      <c r="C134" s="42"/>
      <c r="D134" s="232" t="s">
        <v>158</v>
      </c>
      <c r="E134" s="42"/>
      <c r="F134" s="233" t="s">
        <v>725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158</v>
      </c>
      <c r="AU134" s="19" t="s">
        <v>84</v>
      </c>
    </row>
    <row r="135" s="13" customFormat="1">
      <c r="A135" s="13"/>
      <c r="B135" s="234"/>
      <c r="C135" s="235"/>
      <c r="D135" s="227" t="s">
        <v>160</v>
      </c>
      <c r="E135" s="236" t="s">
        <v>19</v>
      </c>
      <c r="F135" s="237" t="s">
        <v>161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160</v>
      </c>
      <c r="AU135" s="243" t="s">
        <v>84</v>
      </c>
      <c r="AV135" s="13" t="s">
        <v>82</v>
      </c>
      <c r="AW135" s="13" t="s">
        <v>37</v>
      </c>
      <c r="AX135" s="13" t="s">
        <v>75</v>
      </c>
      <c r="AY135" s="243" t="s">
        <v>147</v>
      </c>
    </row>
    <row r="136" s="13" customFormat="1">
      <c r="A136" s="13"/>
      <c r="B136" s="234"/>
      <c r="C136" s="235"/>
      <c r="D136" s="227" t="s">
        <v>160</v>
      </c>
      <c r="E136" s="236" t="s">
        <v>19</v>
      </c>
      <c r="F136" s="237" t="s">
        <v>711</v>
      </c>
      <c r="G136" s="235"/>
      <c r="H136" s="236" t="s">
        <v>19</v>
      </c>
      <c r="I136" s="238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160</v>
      </c>
      <c r="AU136" s="243" t="s">
        <v>84</v>
      </c>
      <c r="AV136" s="13" t="s">
        <v>82</v>
      </c>
      <c r="AW136" s="13" t="s">
        <v>37</v>
      </c>
      <c r="AX136" s="13" t="s">
        <v>75</v>
      </c>
      <c r="AY136" s="243" t="s">
        <v>147</v>
      </c>
    </row>
    <row r="137" s="14" customFormat="1">
      <c r="A137" s="14"/>
      <c r="B137" s="244"/>
      <c r="C137" s="245"/>
      <c r="D137" s="227" t="s">
        <v>160</v>
      </c>
      <c r="E137" s="246" t="s">
        <v>19</v>
      </c>
      <c r="F137" s="247" t="s">
        <v>712</v>
      </c>
      <c r="G137" s="245"/>
      <c r="H137" s="248">
        <v>56.310000000000002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160</v>
      </c>
      <c r="AU137" s="254" t="s">
        <v>84</v>
      </c>
      <c r="AV137" s="14" t="s">
        <v>84</v>
      </c>
      <c r="AW137" s="14" t="s">
        <v>37</v>
      </c>
      <c r="AX137" s="14" t="s">
        <v>82</v>
      </c>
      <c r="AY137" s="254" t="s">
        <v>147</v>
      </c>
    </row>
    <row r="138" s="2" customFormat="1" ht="37.8" customHeight="1">
      <c r="A138" s="40"/>
      <c r="B138" s="41"/>
      <c r="C138" s="214" t="s">
        <v>205</v>
      </c>
      <c r="D138" s="214" t="s">
        <v>149</v>
      </c>
      <c r="E138" s="215" t="s">
        <v>726</v>
      </c>
      <c r="F138" s="216" t="s">
        <v>727</v>
      </c>
      <c r="G138" s="217" t="s">
        <v>357</v>
      </c>
      <c r="H138" s="218">
        <v>64.75</v>
      </c>
      <c r="I138" s="219"/>
      <c r="J138" s="220">
        <f>ROUND(I138*H138,2)</f>
        <v>0</v>
      </c>
      <c r="K138" s="216" t="s">
        <v>153</v>
      </c>
      <c r="L138" s="46"/>
      <c r="M138" s="221" t="s">
        <v>19</v>
      </c>
      <c r="N138" s="222" t="s">
        <v>46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154</v>
      </c>
      <c r="AT138" s="225" t="s">
        <v>149</v>
      </c>
      <c r="AU138" s="225" t="s">
        <v>84</v>
      </c>
      <c r="AY138" s="19" t="s">
        <v>147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82</v>
      </c>
      <c r="BK138" s="226">
        <f>ROUND(I138*H138,2)</f>
        <v>0</v>
      </c>
      <c r="BL138" s="19" t="s">
        <v>154</v>
      </c>
      <c r="BM138" s="225" t="s">
        <v>728</v>
      </c>
    </row>
    <row r="139" s="2" customFormat="1">
      <c r="A139" s="40"/>
      <c r="B139" s="41"/>
      <c r="C139" s="42"/>
      <c r="D139" s="227" t="s">
        <v>156</v>
      </c>
      <c r="E139" s="42"/>
      <c r="F139" s="228" t="s">
        <v>729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156</v>
      </c>
      <c r="AU139" s="19" t="s">
        <v>84</v>
      </c>
    </row>
    <row r="140" s="2" customFormat="1">
      <c r="A140" s="40"/>
      <c r="B140" s="41"/>
      <c r="C140" s="42"/>
      <c r="D140" s="232" t="s">
        <v>158</v>
      </c>
      <c r="E140" s="42"/>
      <c r="F140" s="233" t="s">
        <v>730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158</v>
      </c>
      <c r="AU140" s="19" t="s">
        <v>84</v>
      </c>
    </row>
    <row r="141" s="13" customFormat="1">
      <c r="A141" s="13"/>
      <c r="B141" s="234"/>
      <c r="C141" s="235"/>
      <c r="D141" s="227" t="s">
        <v>160</v>
      </c>
      <c r="E141" s="236" t="s">
        <v>19</v>
      </c>
      <c r="F141" s="237" t="s">
        <v>161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160</v>
      </c>
      <c r="AU141" s="243" t="s">
        <v>84</v>
      </c>
      <c r="AV141" s="13" t="s">
        <v>82</v>
      </c>
      <c r="AW141" s="13" t="s">
        <v>37</v>
      </c>
      <c r="AX141" s="13" t="s">
        <v>75</v>
      </c>
      <c r="AY141" s="243" t="s">
        <v>147</v>
      </c>
    </row>
    <row r="142" s="13" customFormat="1">
      <c r="A142" s="13"/>
      <c r="B142" s="234"/>
      <c r="C142" s="235"/>
      <c r="D142" s="227" t="s">
        <v>160</v>
      </c>
      <c r="E142" s="236" t="s">
        <v>19</v>
      </c>
      <c r="F142" s="237" t="s">
        <v>731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160</v>
      </c>
      <c r="AU142" s="243" t="s">
        <v>84</v>
      </c>
      <c r="AV142" s="13" t="s">
        <v>82</v>
      </c>
      <c r="AW142" s="13" t="s">
        <v>37</v>
      </c>
      <c r="AX142" s="13" t="s">
        <v>75</v>
      </c>
      <c r="AY142" s="243" t="s">
        <v>147</v>
      </c>
    </row>
    <row r="143" s="14" customFormat="1">
      <c r="A143" s="14"/>
      <c r="B143" s="244"/>
      <c r="C143" s="245"/>
      <c r="D143" s="227" t="s">
        <v>160</v>
      </c>
      <c r="E143" s="246" t="s">
        <v>19</v>
      </c>
      <c r="F143" s="247" t="s">
        <v>704</v>
      </c>
      <c r="G143" s="245"/>
      <c r="H143" s="248">
        <v>64.75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160</v>
      </c>
      <c r="AU143" s="254" t="s">
        <v>84</v>
      </c>
      <c r="AV143" s="14" t="s">
        <v>84</v>
      </c>
      <c r="AW143" s="14" t="s">
        <v>37</v>
      </c>
      <c r="AX143" s="14" t="s">
        <v>82</v>
      </c>
      <c r="AY143" s="254" t="s">
        <v>147</v>
      </c>
    </row>
    <row r="144" s="2" customFormat="1" ht="24.15" customHeight="1">
      <c r="A144" s="40"/>
      <c r="B144" s="41"/>
      <c r="C144" s="214" t="s">
        <v>213</v>
      </c>
      <c r="D144" s="214" t="s">
        <v>149</v>
      </c>
      <c r="E144" s="215" t="s">
        <v>732</v>
      </c>
      <c r="F144" s="216" t="s">
        <v>733</v>
      </c>
      <c r="G144" s="217" t="s">
        <v>357</v>
      </c>
      <c r="H144" s="218">
        <v>64.75</v>
      </c>
      <c r="I144" s="219"/>
      <c r="J144" s="220">
        <f>ROUND(I144*H144,2)</f>
        <v>0</v>
      </c>
      <c r="K144" s="216" t="s">
        <v>153</v>
      </c>
      <c r="L144" s="46"/>
      <c r="M144" s="221" t="s">
        <v>19</v>
      </c>
      <c r="N144" s="222" t="s">
        <v>46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154</v>
      </c>
      <c r="AT144" s="225" t="s">
        <v>149</v>
      </c>
      <c r="AU144" s="225" t="s">
        <v>84</v>
      </c>
      <c r="AY144" s="19" t="s">
        <v>147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82</v>
      </c>
      <c r="BK144" s="226">
        <f>ROUND(I144*H144,2)</f>
        <v>0</v>
      </c>
      <c r="BL144" s="19" t="s">
        <v>154</v>
      </c>
      <c r="BM144" s="225" t="s">
        <v>734</v>
      </c>
    </row>
    <row r="145" s="2" customFormat="1">
      <c r="A145" s="40"/>
      <c r="B145" s="41"/>
      <c r="C145" s="42"/>
      <c r="D145" s="227" t="s">
        <v>156</v>
      </c>
      <c r="E145" s="42"/>
      <c r="F145" s="228" t="s">
        <v>735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156</v>
      </c>
      <c r="AU145" s="19" t="s">
        <v>84</v>
      </c>
    </row>
    <row r="146" s="2" customFormat="1">
      <c r="A146" s="40"/>
      <c r="B146" s="41"/>
      <c r="C146" s="42"/>
      <c r="D146" s="232" t="s">
        <v>158</v>
      </c>
      <c r="E146" s="42"/>
      <c r="F146" s="233" t="s">
        <v>736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158</v>
      </c>
      <c r="AU146" s="19" t="s">
        <v>84</v>
      </c>
    </row>
    <row r="147" s="13" customFormat="1">
      <c r="A147" s="13"/>
      <c r="B147" s="234"/>
      <c r="C147" s="235"/>
      <c r="D147" s="227" t="s">
        <v>160</v>
      </c>
      <c r="E147" s="236" t="s">
        <v>19</v>
      </c>
      <c r="F147" s="237" t="s">
        <v>161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160</v>
      </c>
      <c r="AU147" s="243" t="s">
        <v>84</v>
      </c>
      <c r="AV147" s="13" t="s">
        <v>82</v>
      </c>
      <c r="AW147" s="13" t="s">
        <v>37</v>
      </c>
      <c r="AX147" s="13" t="s">
        <v>75</v>
      </c>
      <c r="AY147" s="243" t="s">
        <v>147</v>
      </c>
    </row>
    <row r="148" s="13" customFormat="1">
      <c r="A148" s="13"/>
      <c r="B148" s="234"/>
      <c r="C148" s="235"/>
      <c r="D148" s="227" t="s">
        <v>160</v>
      </c>
      <c r="E148" s="236" t="s">
        <v>19</v>
      </c>
      <c r="F148" s="237" t="s">
        <v>731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160</v>
      </c>
      <c r="AU148" s="243" t="s">
        <v>84</v>
      </c>
      <c r="AV148" s="13" t="s">
        <v>82</v>
      </c>
      <c r="AW148" s="13" t="s">
        <v>37</v>
      </c>
      <c r="AX148" s="13" t="s">
        <v>75</v>
      </c>
      <c r="AY148" s="243" t="s">
        <v>147</v>
      </c>
    </row>
    <row r="149" s="14" customFormat="1">
      <c r="A149" s="14"/>
      <c r="B149" s="244"/>
      <c r="C149" s="245"/>
      <c r="D149" s="227" t="s">
        <v>160</v>
      </c>
      <c r="E149" s="246" t="s">
        <v>19</v>
      </c>
      <c r="F149" s="247" t="s">
        <v>704</v>
      </c>
      <c r="G149" s="245"/>
      <c r="H149" s="248">
        <v>64.75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160</v>
      </c>
      <c r="AU149" s="254" t="s">
        <v>84</v>
      </c>
      <c r="AV149" s="14" t="s">
        <v>84</v>
      </c>
      <c r="AW149" s="14" t="s">
        <v>37</v>
      </c>
      <c r="AX149" s="14" t="s">
        <v>82</v>
      </c>
      <c r="AY149" s="254" t="s">
        <v>147</v>
      </c>
    </row>
    <row r="150" s="2" customFormat="1" ht="24.15" customHeight="1">
      <c r="A150" s="40"/>
      <c r="B150" s="41"/>
      <c r="C150" s="214" t="s">
        <v>218</v>
      </c>
      <c r="D150" s="214" t="s">
        <v>149</v>
      </c>
      <c r="E150" s="215" t="s">
        <v>737</v>
      </c>
      <c r="F150" s="216" t="s">
        <v>738</v>
      </c>
      <c r="G150" s="217" t="s">
        <v>357</v>
      </c>
      <c r="H150" s="218">
        <v>64.75</v>
      </c>
      <c r="I150" s="219"/>
      <c r="J150" s="220">
        <f>ROUND(I150*H150,2)</f>
        <v>0</v>
      </c>
      <c r="K150" s="216" t="s">
        <v>153</v>
      </c>
      <c r="L150" s="46"/>
      <c r="M150" s="221" t="s">
        <v>19</v>
      </c>
      <c r="N150" s="222" t="s">
        <v>46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154</v>
      </c>
      <c r="AT150" s="225" t="s">
        <v>149</v>
      </c>
      <c r="AU150" s="225" t="s">
        <v>84</v>
      </c>
      <c r="AY150" s="19" t="s">
        <v>147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82</v>
      </c>
      <c r="BK150" s="226">
        <f>ROUND(I150*H150,2)</f>
        <v>0</v>
      </c>
      <c r="BL150" s="19" t="s">
        <v>154</v>
      </c>
      <c r="BM150" s="225" t="s">
        <v>739</v>
      </c>
    </row>
    <row r="151" s="2" customFormat="1">
      <c r="A151" s="40"/>
      <c r="B151" s="41"/>
      <c r="C151" s="42"/>
      <c r="D151" s="227" t="s">
        <v>156</v>
      </c>
      <c r="E151" s="42"/>
      <c r="F151" s="228" t="s">
        <v>740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156</v>
      </c>
      <c r="AU151" s="19" t="s">
        <v>84</v>
      </c>
    </row>
    <row r="152" s="2" customFormat="1">
      <c r="A152" s="40"/>
      <c r="B152" s="41"/>
      <c r="C152" s="42"/>
      <c r="D152" s="232" t="s">
        <v>158</v>
      </c>
      <c r="E152" s="42"/>
      <c r="F152" s="233" t="s">
        <v>741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158</v>
      </c>
      <c r="AU152" s="19" t="s">
        <v>84</v>
      </c>
    </row>
    <row r="153" s="13" customFormat="1">
      <c r="A153" s="13"/>
      <c r="B153" s="234"/>
      <c r="C153" s="235"/>
      <c r="D153" s="227" t="s">
        <v>160</v>
      </c>
      <c r="E153" s="236" t="s">
        <v>19</v>
      </c>
      <c r="F153" s="237" t="s">
        <v>161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160</v>
      </c>
      <c r="AU153" s="243" t="s">
        <v>84</v>
      </c>
      <c r="AV153" s="13" t="s">
        <v>82</v>
      </c>
      <c r="AW153" s="13" t="s">
        <v>37</v>
      </c>
      <c r="AX153" s="13" t="s">
        <v>75</v>
      </c>
      <c r="AY153" s="243" t="s">
        <v>147</v>
      </c>
    </row>
    <row r="154" s="13" customFormat="1">
      <c r="A154" s="13"/>
      <c r="B154" s="234"/>
      <c r="C154" s="235"/>
      <c r="D154" s="227" t="s">
        <v>160</v>
      </c>
      <c r="E154" s="236" t="s">
        <v>19</v>
      </c>
      <c r="F154" s="237" t="s">
        <v>731</v>
      </c>
      <c r="G154" s="235"/>
      <c r="H154" s="236" t="s">
        <v>19</v>
      </c>
      <c r="I154" s="238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160</v>
      </c>
      <c r="AU154" s="243" t="s">
        <v>84</v>
      </c>
      <c r="AV154" s="13" t="s">
        <v>82</v>
      </c>
      <c r="AW154" s="13" t="s">
        <v>37</v>
      </c>
      <c r="AX154" s="13" t="s">
        <v>75</v>
      </c>
      <c r="AY154" s="243" t="s">
        <v>147</v>
      </c>
    </row>
    <row r="155" s="14" customFormat="1">
      <c r="A155" s="14"/>
      <c r="B155" s="244"/>
      <c r="C155" s="245"/>
      <c r="D155" s="227" t="s">
        <v>160</v>
      </c>
      <c r="E155" s="246" t="s">
        <v>19</v>
      </c>
      <c r="F155" s="247" t="s">
        <v>704</v>
      </c>
      <c r="G155" s="245"/>
      <c r="H155" s="248">
        <v>64.75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160</v>
      </c>
      <c r="AU155" s="254" t="s">
        <v>84</v>
      </c>
      <c r="AV155" s="14" t="s">
        <v>84</v>
      </c>
      <c r="AW155" s="14" t="s">
        <v>37</v>
      </c>
      <c r="AX155" s="14" t="s">
        <v>82</v>
      </c>
      <c r="AY155" s="254" t="s">
        <v>147</v>
      </c>
    </row>
    <row r="156" s="2" customFormat="1" ht="16.5" customHeight="1">
      <c r="A156" s="40"/>
      <c r="B156" s="41"/>
      <c r="C156" s="255" t="s">
        <v>226</v>
      </c>
      <c r="D156" s="255" t="s">
        <v>169</v>
      </c>
      <c r="E156" s="256" t="s">
        <v>742</v>
      </c>
      <c r="F156" s="257" t="s">
        <v>743</v>
      </c>
      <c r="G156" s="258" t="s">
        <v>185</v>
      </c>
      <c r="H156" s="259">
        <v>1.2949999999999999</v>
      </c>
      <c r="I156" s="260"/>
      <c r="J156" s="261">
        <f>ROUND(I156*H156,2)</f>
        <v>0</v>
      </c>
      <c r="K156" s="257" t="s">
        <v>153</v>
      </c>
      <c r="L156" s="262"/>
      <c r="M156" s="263" t="s">
        <v>19</v>
      </c>
      <c r="N156" s="264" t="s">
        <v>46</v>
      </c>
      <c r="O156" s="86"/>
      <c r="P156" s="223">
        <f>O156*H156</f>
        <v>0</v>
      </c>
      <c r="Q156" s="223">
        <v>0.001</v>
      </c>
      <c r="R156" s="223">
        <f>Q156*H156</f>
        <v>0.0012949999999999999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213</v>
      </c>
      <c r="AT156" s="225" t="s">
        <v>169</v>
      </c>
      <c r="AU156" s="225" t="s">
        <v>84</v>
      </c>
      <c r="AY156" s="19" t="s">
        <v>147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82</v>
      </c>
      <c r="BK156" s="226">
        <f>ROUND(I156*H156,2)</f>
        <v>0</v>
      </c>
      <c r="BL156" s="19" t="s">
        <v>154</v>
      </c>
      <c r="BM156" s="225" t="s">
        <v>744</v>
      </c>
    </row>
    <row r="157" s="2" customFormat="1">
      <c r="A157" s="40"/>
      <c r="B157" s="41"/>
      <c r="C157" s="42"/>
      <c r="D157" s="227" t="s">
        <v>156</v>
      </c>
      <c r="E157" s="42"/>
      <c r="F157" s="228" t="s">
        <v>743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156</v>
      </c>
      <c r="AU157" s="19" t="s">
        <v>84</v>
      </c>
    </row>
    <row r="158" s="13" customFormat="1">
      <c r="A158" s="13"/>
      <c r="B158" s="234"/>
      <c r="C158" s="235"/>
      <c r="D158" s="227" t="s">
        <v>160</v>
      </c>
      <c r="E158" s="236" t="s">
        <v>19</v>
      </c>
      <c r="F158" s="237" t="s">
        <v>161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160</v>
      </c>
      <c r="AU158" s="243" t="s">
        <v>84</v>
      </c>
      <c r="AV158" s="13" t="s">
        <v>82</v>
      </c>
      <c r="AW158" s="13" t="s">
        <v>37</v>
      </c>
      <c r="AX158" s="13" t="s">
        <v>75</v>
      </c>
      <c r="AY158" s="243" t="s">
        <v>147</v>
      </c>
    </row>
    <row r="159" s="13" customFormat="1">
      <c r="A159" s="13"/>
      <c r="B159" s="234"/>
      <c r="C159" s="235"/>
      <c r="D159" s="227" t="s">
        <v>160</v>
      </c>
      <c r="E159" s="236" t="s">
        <v>19</v>
      </c>
      <c r="F159" s="237" t="s">
        <v>745</v>
      </c>
      <c r="G159" s="235"/>
      <c r="H159" s="236" t="s">
        <v>19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160</v>
      </c>
      <c r="AU159" s="243" t="s">
        <v>84</v>
      </c>
      <c r="AV159" s="13" t="s">
        <v>82</v>
      </c>
      <c r="AW159" s="13" t="s">
        <v>37</v>
      </c>
      <c r="AX159" s="13" t="s">
        <v>75</v>
      </c>
      <c r="AY159" s="243" t="s">
        <v>147</v>
      </c>
    </row>
    <row r="160" s="13" customFormat="1">
      <c r="A160" s="13"/>
      <c r="B160" s="234"/>
      <c r="C160" s="235"/>
      <c r="D160" s="227" t="s">
        <v>160</v>
      </c>
      <c r="E160" s="236" t="s">
        <v>19</v>
      </c>
      <c r="F160" s="237" t="s">
        <v>746</v>
      </c>
      <c r="G160" s="235"/>
      <c r="H160" s="236" t="s">
        <v>19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160</v>
      </c>
      <c r="AU160" s="243" t="s">
        <v>84</v>
      </c>
      <c r="AV160" s="13" t="s">
        <v>82</v>
      </c>
      <c r="AW160" s="13" t="s">
        <v>37</v>
      </c>
      <c r="AX160" s="13" t="s">
        <v>75</v>
      </c>
      <c r="AY160" s="243" t="s">
        <v>147</v>
      </c>
    </row>
    <row r="161" s="13" customFormat="1">
      <c r="A161" s="13"/>
      <c r="B161" s="234"/>
      <c r="C161" s="235"/>
      <c r="D161" s="227" t="s">
        <v>160</v>
      </c>
      <c r="E161" s="236" t="s">
        <v>19</v>
      </c>
      <c r="F161" s="237" t="s">
        <v>731</v>
      </c>
      <c r="G161" s="235"/>
      <c r="H161" s="236" t="s">
        <v>19</v>
      </c>
      <c r="I161" s="238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160</v>
      </c>
      <c r="AU161" s="243" t="s">
        <v>84</v>
      </c>
      <c r="AV161" s="13" t="s">
        <v>82</v>
      </c>
      <c r="AW161" s="13" t="s">
        <v>37</v>
      </c>
      <c r="AX161" s="13" t="s">
        <v>75</v>
      </c>
      <c r="AY161" s="243" t="s">
        <v>147</v>
      </c>
    </row>
    <row r="162" s="14" customFormat="1">
      <c r="A162" s="14"/>
      <c r="B162" s="244"/>
      <c r="C162" s="245"/>
      <c r="D162" s="227" t="s">
        <v>160</v>
      </c>
      <c r="E162" s="246" t="s">
        <v>19</v>
      </c>
      <c r="F162" s="247" t="s">
        <v>747</v>
      </c>
      <c r="G162" s="245"/>
      <c r="H162" s="248">
        <v>1.2949999999999999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160</v>
      </c>
      <c r="AU162" s="254" t="s">
        <v>84</v>
      </c>
      <c r="AV162" s="14" t="s">
        <v>84</v>
      </c>
      <c r="AW162" s="14" t="s">
        <v>37</v>
      </c>
      <c r="AX162" s="14" t="s">
        <v>82</v>
      </c>
      <c r="AY162" s="254" t="s">
        <v>147</v>
      </c>
    </row>
    <row r="163" s="2" customFormat="1" ht="24.15" customHeight="1">
      <c r="A163" s="40"/>
      <c r="B163" s="41"/>
      <c r="C163" s="214" t="s">
        <v>568</v>
      </c>
      <c r="D163" s="214" t="s">
        <v>149</v>
      </c>
      <c r="E163" s="215" t="s">
        <v>748</v>
      </c>
      <c r="F163" s="216" t="s">
        <v>749</v>
      </c>
      <c r="G163" s="217" t="s">
        <v>357</v>
      </c>
      <c r="H163" s="218">
        <v>64.75</v>
      </c>
      <c r="I163" s="219"/>
      <c r="J163" s="220">
        <f>ROUND(I163*H163,2)</f>
        <v>0</v>
      </c>
      <c r="K163" s="216" t="s">
        <v>153</v>
      </c>
      <c r="L163" s="46"/>
      <c r="M163" s="221" t="s">
        <v>19</v>
      </c>
      <c r="N163" s="222" t="s">
        <v>46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154</v>
      </c>
      <c r="AT163" s="225" t="s">
        <v>149</v>
      </c>
      <c r="AU163" s="225" t="s">
        <v>84</v>
      </c>
      <c r="AY163" s="19" t="s">
        <v>147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82</v>
      </c>
      <c r="BK163" s="226">
        <f>ROUND(I163*H163,2)</f>
        <v>0</v>
      </c>
      <c r="BL163" s="19" t="s">
        <v>154</v>
      </c>
      <c r="BM163" s="225" t="s">
        <v>750</v>
      </c>
    </row>
    <row r="164" s="2" customFormat="1">
      <c r="A164" s="40"/>
      <c r="B164" s="41"/>
      <c r="C164" s="42"/>
      <c r="D164" s="227" t="s">
        <v>156</v>
      </c>
      <c r="E164" s="42"/>
      <c r="F164" s="228" t="s">
        <v>751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156</v>
      </c>
      <c r="AU164" s="19" t="s">
        <v>84</v>
      </c>
    </row>
    <row r="165" s="2" customFormat="1">
      <c r="A165" s="40"/>
      <c r="B165" s="41"/>
      <c r="C165" s="42"/>
      <c r="D165" s="232" t="s">
        <v>158</v>
      </c>
      <c r="E165" s="42"/>
      <c r="F165" s="233" t="s">
        <v>752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158</v>
      </c>
      <c r="AU165" s="19" t="s">
        <v>84</v>
      </c>
    </row>
    <row r="166" s="13" customFormat="1">
      <c r="A166" s="13"/>
      <c r="B166" s="234"/>
      <c r="C166" s="235"/>
      <c r="D166" s="227" t="s">
        <v>160</v>
      </c>
      <c r="E166" s="236" t="s">
        <v>19</v>
      </c>
      <c r="F166" s="237" t="s">
        <v>161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160</v>
      </c>
      <c r="AU166" s="243" t="s">
        <v>84</v>
      </c>
      <c r="AV166" s="13" t="s">
        <v>82</v>
      </c>
      <c r="AW166" s="13" t="s">
        <v>37</v>
      </c>
      <c r="AX166" s="13" t="s">
        <v>75</v>
      </c>
      <c r="AY166" s="243" t="s">
        <v>147</v>
      </c>
    </row>
    <row r="167" s="13" customFormat="1">
      <c r="A167" s="13"/>
      <c r="B167" s="234"/>
      <c r="C167" s="235"/>
      <c r="D167" s="227" t="s">
        <v>160</v>
      </c>
      <c r="E167" s="236" t="s">
        <v>19</v>
      </c>
      <c r="F167" s="237" t="s">
        <v>731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160</v>
      </c>
      <c r="AU167" s="243" t="s">
        <v>84</v>
      </c>
      <c r="AV167" s="13" t="s">
        <v>82</v>
      </c>
      <c r="AW167" s="13" t="s">
        <v>37</v>
      </c>
      <c r="AX167" s="13" t="s">
        <v>75</v>
      </c>
      <c r="AY167" s="243" t="s">
        <v>147</v>
      </c>
    </row>
    <row r="168" s="14" customFormat="1">
      <c r="A168" s="14"/>
      <c r="B168" s="244"/>
      <c r="C168" s="245"/>
      <c r="D168" s="227" t="s">
        <v>160</v>
      </c>
      <c r="E168" s="246" t="s">
        <v>19</v>
      </c>
      <c r="F168" s="247" t="s">
        <v>704</v>
      </c>
      <c r="G168" s="245"/>
      <c r="H168" s="248">
        <v>64.75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160</v>
      </c>
      <c r="AU168" s="254" t="s">
        <v>84</v>
      </c>
      <c r="AV168" s="14" t="s">
        <v>84</v>
      </c>
      <c r="AW168" s="14" t="s">
        <v>37</v>
      </c>
      <c r="AX168" s="14" t="s">
        <v>82</v>
      </c>
      <c r="AY168" s="254" t="s">
        <v>147</v>
      </c>
    </row>
    <row r="169" s="2" customFormat="1" ht="24.15" customHeight="1">
      <c r="A169" s="40"/>
      <c r="B169" s="41"/>
      <c r="C169" s="214" t="s">
        <v>8</v>
      </c>
      <c r="D169" s="214" t="s">
        <v>149</v>
      </c>
      <c r="E169" s="215" t="s">
        <v>753</v>
      </c>
      <c r="F169" s="216" t="s">
        <v>754</v>
      </c>
      <c r="G169" s="217" t="s">
        <v>357</v>
      </c>
      <c r="H169" s="218">
        <v>64.75</v>
      </c>
      <c r="I169" s="219"/>
      <c r="J169" s="220">
        <f>ROUND(I169*H169,2)</f>
        <v>0</v>
      </c>
      <c r="K169" s="216" t="s">
        <v>153</v>
      </c>
      <c r="L169" s="46"/>
      <c r="M169" s="221" t="s">
        <v>19</v>
      </c>
      <c r="N169" s="222" t="s">
        <v>46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154</v>
      </c>
      <c r="AT169" s="225" t="s">
        <v>149</v>
      </c>
      <c r="AU169" s="225" t="s">
        <v>84</v>
      </c>
      <c r="AY169" s="19" t="s">
        <v>147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82</v>
      </c>
      <c r="BK169" s="226">
        <f>ROUND(I169*H169,2)</f>
        <v>0</v>
      </c>
      <c r="BL169" s="19" t="s">
        <v>154</v>
      </c>
      <c r="BM169" s="225" t="s">
        <v>755</v>
      </c>
    </row>
    <row r="170" s="2" customFormat="1">
      <c r="A170" s="40"/>
      <c r="B170" s="41"/>
      <c r="C170" s="42"/>
      <c r="D170" s="227" t="s">
        <v>156</v>
      </c>
      <c r="E170" s="42"/>
      <c r="F170" s="228" t="s">
        <v>756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156</v>
      </c>
      <c r="AU170" s="19" t="s">
        <v>84</v>
      </c>
    </row>
    <row r="171" s="2" customFormat="1">
      <c r="A171" s="40"/>
      <c r="B171" s="41"/>
      <c r="C171" s="42"/>
      <c r="D171" s="232" t="s">
        <v>158</v>
      </c>
      <c r="E171" s="42"/>
      <c r="F171" s="233" t="s">
        <v>757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158</v>
      </c>
      <c r="AU171" s="19" t="s">
        <v>84</v>
      </c>
    </row>
    <row r="172" s="13" customFormat="1">
      <c r="A172" s="13"/>
      <c r="B172" s="234"/>
      <c r="C172" s="235"/>
      <c r="D172" s="227" t="s">
        <v>160</v>
      </c>
      <c r="E172" s="236" t="s">
        <v>19</v>
      </c>
      <c r="F172" s="237" t="s">
        <v>161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160</v>
      </c>
      <c r="AU172" s="243" t="s">
        <v>84</v>
      </c>
      <c r="AV172" s="13" t="s">
        <v>82</v>
      </c>
      <c r="AW172" s="13" t="s">
        <v>37</v>
      </c>
      <c r="AX172" s="13" t="s">
        <v>75</v>
      </c>
      <c r="AY172" s="243" t="s">
        <v>147</v>
      </c>
    </row>
    <row r="173" s="13" customFormat="1">
      <c r="A173" s="13"/>
      <c r="B173" s="234"/>
      <c r="C173" s="235"/>
      <c r="D173" s="227" t="s">
        <v>160</v>
      </c>
      <c r="E173" s="236" t="s">
        <v>19</v>
      </c>
      <c r="F173" s="237" t="s">
        <v>731</v>
      </c>
      <c r="G173" s="235"/>
      <c r="H173" s="236" t="s">
        <v>19</v>
      </c>
      <c r="I173" s="238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160</v>
      </c>
      <c r="AU173" s="243" t="s">
        <v>84</v>
      </c>
      <c r="AV173" s="13" t="s">
        <v>82</v>
      </c>
      <c r="AW173" s="13" t="s">
        <v>37</v>
      </c>
      <c r="AX173" s="13" t="s">
        <v>75</v>
      </c>
      <c r="AY173" s="243" t="s">
        <v>147</v>
      </c>
    </row>
    <row r="174" s="14" customFormat="1">
      <c r="A174" s="14"/>
      <c r="B174" s="244"/>
      <c r="C174" s="245"/>
      <c r="D174" s="227" t="s">
        <v>160</v>
      </c>
      <c r="E174" s="246" t="s">
        <v>19</v>
      </c>
      <c r="F174" s="247" t="s">
        <v>704</v>
      </c>
      <c r="G174" s="245"/>
      <c r="H174" s="248">
        <v>64.75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160</v>
      </c>
      <c r="AU174" s="254" t="s">
        <v>84</v>
      </c>
      <c r="AV174" s="14" t="s">
        <v>84</v>
      </c>
      <c r="AW174" s="14" t="s">
        <v>37</v>
      </c>
      <c r="AX174" s="14" t="s">
        <v>82</v>
      </c>
      <c r="AY174" s="254" t="s">
        <v>147</v>
      </c>
    </row>
    <row r="175" s="2" customFormat="1" ht="21.75" customHeight="1">
      <c r="A175" s="40"/>
      <c r="B175" s="41"/>
      <c r="C175" s="214" t="s">
        <v>233</v>
      </c>
      <c r="D175" s="214" t="s">
        <v>149</v>
      </c>
      <c r="E175" s="215" t="s">
        <v>758</v>
      </c>
      <c r="F175" s="216" t="s">
        <v>759</v>
      </c>
      <c r="G175" s="217" t="s">
        <v>357</v>
      </c>
      <c r="H175" s="218">
        <v>64.75</v>
      </c>
      <c r="I175" s="219"/>
      <c r="J175" s="220">
        <f>ROUND(I175*H175,2)</f>
        <v>0</v>
      </c>
      <c r="K175" s="216" t="s">
        <v>153</v>
      </c>
      <c r="L175" s="46"/>
      <c r="M175" s="221" t="s">
        <v>19</v>
      </c>
      <c r="N175" s="222" t="s">
        <v>46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154</v>
      </c>
      <c r="AT175" s="225" t="s">
        <v>149</v>
      </c>
      <c r="AU175" s="225" t="s">
        <v>84</v>
      </c>
      <c r="AY175" s="19" t="s">
        <v>147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82</v>
      </c>
      <c r="BK175" s="226">
        <f>ROUND(I175*H175,2)</f>
        <v>0</v>
      </c>
      <c r="BL175" s="19" t="s">
        <v>154</v>
      </c>
      <c r="BM175" s="225" t="s">
        <v>760</v>
      </c>
    </row>
    <row r="176" s="2" customFormat="1">
      <c r="A176" s="40"/>
      <c r="B176" s="41"/>
      <c r="C176" s="42"/>
      <c r="D176" s="227" t="s">
        <v>156</v>
      </c>
      <c r="E176" s="42"/>
      <c r="F176" s="228" t="s">
        <v>761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156</v>
      </c>
      <c r="AU176" s="19" t="s">
        <v>84</v>
      </c>
    </row>
    <row r="177" s="2" customFormat="1">
      <c r="A177" s="40"/>
      <c r="B177" s="41"/>
      <c r="C177" s="42"/>
      <c r="D177" s="232" t="s">
        <v>158</v>
      </c>
      <c r="E177" s="42"/>
      <c r="F177" s="233" t="s">
        <v>762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158</v>
      </c>
      <c r="AU177" s="19" t="s">
        <v>84</v>
      </c>
    </row>
    <row r="178" s="13" customFormat="1">
      <c r="A178" s="13"/>
      <c r="B178" s="234"/>
      <c r="C178" s="235"/>
      <c r="D178" s="227" t="s">
        <v>160</v>
      </c>
      <c r="E178" s="236" t="s">
        <v>19</v>
      </c>
      <c r="F178" s="237" t="s">
        <v>161</v>
      </c>
      <c r="G178" s="235"/>
      <c r="H178" s="236" t="s">
        <v>19</v>
      </c>
      <c r="I178" s="238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160</v>
      </c>
      <c r="AU178" s="243" t="s">
        <v>84</v>
      </c>
      <c r="AV178" s="13" t="s">
        <v>82</v>
      </c>
      <c r="AW178" s="13" t="s">
        <v>37</v>
      </c>
      <c r="AX178" s="13" t="s">
        <v>75</v>
      </c>
      <c r="AY178" s="243" t="s">
        <v>147</v>
      </c>
    </row>
    <row r="179" s="13" customFormat="1">
      <c r="A179" s="13"/>
      <c r="B179" s="234"/>
      <c r="C179" s="235"/>
      <c r="D179" s="227" t="s">
        <v>160</v>
      </c>
      <c r="E179" s="236" t="s">
        <v>19</v>
      </c>
      <c r="F179" s="237" t="s">
        <v>731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160</v>
      </c>
      <c r="AU179" s="243" t="s">
        <v>84</v>
      </c>
      <c r="AV179" s="13" t="s">
        <v>82</v>
      </c>
      <c r="AW179" s="13" t="s">
        <v>37</v>
      </c>
      <c r="AX179" s="13" t="s">
        <v>75</v>
      </c>
      <c r="AY179" s="243" t="s">
        <v>147</v>
      </c>
    </row>
    <row r="180" s="14" customFormat="1">
      <c r="A180" s="14"/>
      <c r="B180" s="244"/>
      <c r="C180" s="245"/>
      <c r="D180" s="227" t="s">
        <v>160</v>
      </c>
      <c r="E180" s="246" t="s">
        <v>19</v>
      </c>
      <c r="F180" s="247" t="s">
        <v>704</v>
      </c>
      <c r="G180" s="245"/>
      <c r="H180" s="248">
        <v>64.75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160</v>
      </c>
      <c r="AU180" s="254" t="s">
        <v>84</v>
      </c>
      <c r="AV180" s="14" t="s">
        <v>84</v>
      </c>
      <c r="AW180" s="14" t="s">
        <v>37</v>
      </c>
      <c r="AX180" s="14" t="s">
        <v>82</v>
      </c>
      <c r="AY180" s="254" t="s">
        <v>147</v>
      </c>
    </row>
    <row r="181" s="2" customFormat="1" ht="21.75" customHeight="1">
      <c r="A181" s="40"/>
      <c r="B181" s="41"/>
      <c r="C181" s="214" t="s">
        <v>242</v>
      </c>
      <c r="D181" s="214" t="s">
        <v>149</v>
      </c>
      <c r="E181" s="215" t="s">
        <v>763</v>
      </c>
      <c r="F181" s="216" t="s">
        <v>764</v>
      </c>
      <c r="G181" s="217" t="s">
        <v>357</v>
      </c>
      <c r="H181" s="218">
        <v>64.75</v>
      </c>
      <c r="I181" s="219"/>
      <c r="J181" s="220">
        <f>ROUND(I181*H181,2)</f>
        <v>0</v>
      </c>
      <c r="K181" s="216" t="s">
        <v>153</v>
      </c>
      <c r="L181" s="46"/>
      <c r="M181" s="221" t="s">
        <v>19</v>
      </c>
      <c r="N181" s="222" t="s">
        <v>46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154</v>
      </c>
      <c r="AT181" s="225" t="s">
        <v>149</v>
      </c>
      <c r="AU181" s="225" t="s">
        <v>84</v>
      </c>
      <c r="AY181" s="19" t="s">
        <v>147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82</v>
      </c>
      <c r="BK181" s="226">
        <f>ROUND(I181*H181,2)</f>
        <v>0</v>
      </c>
      <c r="BL181" s="19" t="s">
        <v>154</v>
      </c>
      <c r="BM181" s="225" t="s">
        <v>765</v>
      </c>
    </row>
    <row r="182" s="2" customFormat="1">
      <c r="A182" s="40"/>
      <c r="B182" s="41"/>
      <c r="C182" s="42"/>
      <c r="D182" s="227" t="s">
        <v>156</v>
      </c>
      <c r="E182" s="42"/>
      <c r="F182" s="228" t="s">
        <v>766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156</v>
      </c>
      <c r="AU182" s="19" t="s">
        <v>84</v>
      </c>
    </row>
    <row r="183" s="2" customFormat="1">
      <c r="A183" s="40"/>
      <c r="B183" s="41"/>
      <c r="C183" s="42"/>
      <c r="D183" s="232" t="s">
        <v>158</v>
      </c>
      <c r="E183" s="42"/>
      <c r="F183" s="233" t="s">
        <v>767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158</v>
      </c>
      <c r="AU183" s="19" t="s">
        <v>84</v>
      </c>
    </row>
    <row r="184" s="13" customFormat="1">
      <c r="A184" s="13"/>
      <c r="B184" s="234"/>
      <c r="C184" s="235"/>
      <c r="D184" s="227" t="s">
        <v>160</v>
      </c>
      <c r="E184" s="236" t="s">
        <v>19</v>
      </c>
      <c r="F184" s="237" t="s">
        <v>161</v>
      </c>
      <c r="G184" s="235"/>
      <c r="H184" s="236" t="s">
        <v>19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160</v>
      </c>
      <c r="AU184" s="243" t="s">
        <v>84</v>
      </c>
      <c r="AV184" s="13" t="s">
        <v>82</v>
      </c>
      <c r="AW184" s="13" t="s">
        <v>37</v>
      </c>
      <c r="AX184" s="13" t="s">
        <v>75</v>
      </c>
      <c r="AY184" s="243" t="s">
        <v>147</v>
      </c>
    </row>
    <row r="185" s="13" customFormat="1">
      <c r="A185" s="13"/>
      <c r="B185" s="234"/>
      <c r="C185" s="235"/>
      <c r="D185" s="227" t="s">
        <v>160</v>
      </c>
      <c r="E185" s="236" t="s">
        <v>19</v>
      </c>
      <c r="F185" s="237" t="s">
        <v>731</v>
      </c>
      <c r="G185" s="235"/>
      <c r="H185" s="236" t="s">
        <v>19</v>
      </c>
      <c r="I185" s="238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160</v>
      </c>
      <c r="AU185" s="243" t="s">
        <v>84</v>
      </c>
      <c r="AV185" s="13" t="s">
        <v>82</v>
      </c>
      <c r="AW185" s="13" t="s">
        <v>37</v>
      </c>
      <c r="AX185" s="13" t="s">
        <v>75</v>
      </c>
      <c r="AY185" s="243" t="s">
        <v>147</v>
      </c>
    </row>
    <row r="186" s="14" customFormat="1">
      <c r="A186" s="14"/>
      <c r="B186" s="244"/>
      <c r="C186" s="245"/>
      <c r="D186" s="227" t="s">
        <v>160</v>
      </c>
      <c r="E186" s="246" t="s">
        <v>19</v>
      </c>
      <c r="F186" s="247" t="s">
        <v>704</v>
      </c>
      <c r="G186" s="245"/>
      <c r="H186" s="248">
        <v>64.75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160</v>
      </c>
      <c r="AU186" s="254" t="s">
        <v>84</v>
      </c>
      <c r="AV186" s="14" t="s">
        <v>84</v>
      </c>
      <c r="AW186" s="14" t="s">
        <v>37</v>
      </c>
      <c r="AX186" s="14" t="s">
        <v>82</v>
      </c>
      <c r="AY186" s="254" t="s">
        <v>147</v>
      </c>
    </row>
    <row r="187" s="2" customFormat="1" ht="21.75" customHeight="1">
      <c r="A187" s="40"/>
      <c r="B187" s="41"/>
      <c r="C187" s="214" t="s">
        <v>248</v>
      </c>
      <c r="D187" s="214" t="s">
        <v>149</v>
      </c>
      <c r="E187" s="215" t="s">
        <v>768</v>
      </c>
      <c r="F187" s="216" t="s">
        <v>769</v>
      </c>
      <c r="G187" s="217" t="s">
        <v>357</v>
      </c>
      <c r="H187" s="218">
        <v>64.75</v>
      </c>
      <c r="I187" s="219"/>
      <c r="J187" s="220">
        <f>ROUND(I187*H187,2)</f>
        <v>0</v>
      </c>
      <c r="K187" s="216" t="s">
        <v>153</v>
      </c>
      <c r="L187" s="46"/>
      <c r="M187" s="221" t="s">
        <v>19</v>
      </c>
      <c r="N187" s="222" t="s">
        <v>46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154</v>
      </c>
      <c r="AT187" s="225" t="s">
        <v>149</v>
      </c>
      <c r="AU187" s="225" t="s">
        <v>84</v>
      </c>
      <c r="AY187" s="19" t="s">
        <v>147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82</v>
      </c>
      <c r="BK187" s="226">
        <f>ROUND(I187*H187,2)</f>
        <v>0</v>
      </c>
      <c r="BL187" s="19" t="s">
        <v>154</v>
      </c>
      <c r="BM187" s="225" t="s">
        <v>770</v>
      </c>
    </row>
    <row r="188" s="2" customFormat="1">
      <c r="A188" s="40"/>
      <c r="B188" s="41"/>
      <c r="C188" s="42"/>
      <c r="D188" s="227" t="s">
        <v>156</v>
      </c>
      <c r="E188" s="42"/>
      <c r="F188" s="228" t="s">
        <v>771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156</v>
      </c>
      <c r="AU188" s="19" t="s">
        <v>84</v>
      </c>
    </row>
    <row r="189" s="2" customFormat="1">
      <c r="A189" s="40"/>
      <c r="B189" s="41"/>
      <c r="C189" s="42"/>
      <c r="D189" s="232" t="s">
        <v>158</v>
      </c>
      <c r="E189" s="42"/>
      <c r="F189" s="233" t="s">
        <v>772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158</v>
      </c>
      <c r="AU189" s="19" t="s">
        <v>84</v>
      </c>
    </row>
    <row r="190" s="13" customFormat="1">
      <c r="A190" s="13"/>
      <c r="B190" s="234"/>
      <c r="C190" s="235"/>
      <c r="D190" s="227" t="s">
        <v>160</v>
      </c>
      <c r="E190" s="236" t="s">
        <v>19</v>
      </c>
      <c r="F190" s="237" t="s">
        <v>161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160</v>
      </c>
      <c r="AU190" s="243" t="s">
        <v>84</v>
      </c>
      <c r="AV190" s="13" t="s">
        <v>82</v>
      </c>
      <c r="AW190" s="13" t="s">
        <v>37</v>
      </c>
      <c r="AX190" s="13" t="s">
        <v>75</v>
      </c>
      <c r="AY190" s="243" t="s">
        <v>147</v>
      </c>
    </row>
    <row r="191" s="13" customFormat="1">
      <c r="A191" s="13"/>
      <c r="B191" s="234"/>
      <c r="C191" s="235"/>
      <c r="D191" s="227" t="s">
        <v>160</v>
      </c>
      <c r="E191" s="236" t="s">
        <v>19</v>
      </c>
      <c r="F191" s="237" t="s">
        <v>731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160</v>
      </c>
      <c r="AU191" s="243" t="s">
        <v>84</v>
      </c>
      <c r="AV191" s="13" t="s">
        <v>82</v>
      </c>
      <c r="AW191" s="13" t="s">
        <v>37</v>
      </c>
      <c r="AX191" s="13" t="s">
        <v>75</v>
      </c>
      <c r="AY191" s="243" t="s">
        <v>147</v>
      </c>
    </row>
    <row r="192" s="14" customFormat="1">
      <c r="A192" s="14"/>
      <c r="B192" s="244"/>
      <c r="C192" s="245"/>
      <c r="D192" s="227" t="s">
        <v>160</v>
      </c>
      <c r="E192" s="246" t="s">
        <v>19</v>
      </c>
      <c r="F192" s="247" t="s">
        <v>704</v>
      </c>
      <c r="G192" s="245"/>
      <c r="H192" s="248">
        <v>64.75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160</v>
      </c>
      <c r="AU192" s="254" t="s">
        <v>84</v>
      </c>
      <c r="AV192" s="14" t="s">
        <v>84</v>
      </c>
      <c r="AW192" s="14" t="s">
        <v>37</v>
      </c>
      <c r="AX192" s="14" t="s">
        <v>82</v>
      </c>
      <c r="AY192" s="254" t="s">
        <v>147</v>
      </c>
    </row>
    <row r="193" s="2" customFormat="1" ht="16.5" customHeight="1">
      <c r="A193" s="40"/>
      <c r="B193" s="41"/>
      <c r="C193" s="214" t="s">
        <v>268</v>
      </c>
      <c r="D193" s="214" t="s">
        <v>149</v>
      </c>
      <c r="E193" s="215" t="s">
        <v>773</v>
      </c>
      <c r="F193" s="216" t="s">
        <v>774</v>
      </c>
      <c r="G193" s="217" t="s">
        <v>152</v>
      </c>
      <c r="H193" s="218">
        <v>0.51800000000000002</v>
      </c>
      <c r="I193" s="219"/>
      <c r="J193" s="220">
        <f>ROUND(I193*H193,2)</f>
        <v>0</v>
      </c>
      <c r="K193" s="216" t="s">
        <v>153</v>
      </c>
      <c r="L193" s="46"/>
      <c r="M193" s="221" t="s">
        <v>19</v>
      </c>
      <c r="N193" s="222" t="s">
        <v>46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154</v>
      </c>
      <c r="AT193" s="225" t="s">
        <v>149</v>
      </c>
      <c r="AU193" s="225" t="s">
        <v>84</v>
      </c>
      <c r="AY193" s="19" t="s">
        <v>147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82</v>
      </c>
      <c r="BK193" s="226">
        <f>ROUND(I193*H193,2)</f>
        <v>0</v>
      </c>
      <c r="BL193" s="19" t="s">
        <v>154</v>
      </c>
      <c r="BM193" s="225" t="s">
        <v>775</v>
      </c>
    </row>
    <row r="194" s="2" customFormat="1">
      <c r="A194" s="40"/>
      <c r="B194" s="41"/>
      <c r="C194" s="42"/>
      <c r="D194" s="227" t="s">
        <v>156</v>
      </c>
      <c r="E194" s="42"/>
      <c r="F194" s="228" t="s">
        <v>776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156</v>
      </c>
      <c r="AU194" s="19" t="s">
        <v>84</v>
      </c>
    </row>
    <row r="195" s="2" customFormat="1">
      <c r="A195" s="40"/>
      <c r="B195" s="41"/>
      <c r="C195" s="42"/>
      <c r="D195" s="232" t="s">
        <v>158</v>
      </c>
      <c r="E195" s="42"/>
      <c r="F195" s="233" t="s">
        <v>777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158</v>
      </c>
      <c r="AU195" s="19" t="s">
        <v>84</v>
      </c>
    </row>
    <row r="196" s="13" customFormat="1">
      <c r="A196" s="13"/>
      <c r="B196" s="234"/>
      <c r="C196" s="235"/>
      <c r="D196" s="227" t="s">
        <v>160</v>
      </c>
      <c r="E196" s="236" t="s">
        <v>19</v>
      </c>
      <c r="F196" s="237" t="s">
        <v>161</v>
      </c>
      <c r="G196" s="235"/>
      <c r="H196" s="236" t="s">
        <v>19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160</v>
      </c>
      <c r="AU196" s="243" t="s">
        <v>84</v>
      </c>
      <c r="AV196" s="13" t="s">
        <v>82</v>
      </c>
      <c r="AW196" s="13" t="s">
        <v>37</v>
      </c>
      <c r="AX196" s="13" t="s">
        <v>75</v>
      </c>
      <c r="AY196" s="243" t="s">
        <v>147</v>
      </c>
    </row>
    <row r="197" s="13" customFormat="1">
      <c r="A197" s="13"/>
      <c r="B197" s="234"/>
      <c r="C197" s="235"/>
      <c r="D197" s="227" t="s">
        <v>160</v>
      </c>
      <c r="E197" s="236" t="s">
        <v>19</v>
      </c>
      <c r="F197" s="237" t="s">
        <v>778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160</v>
      </c>
      <c r="AU197" s="243" t="s">
        <v>84</v>
      </c>
      <c r="AV197" s="13" t="s">
        <v>82</v>
      </c>
      <c r="AW197" s="13" t="s">
        <v>37</v>
      </c>
      <c r="AX197" s="13" t="s">
        <v>75</v>
      </c>
      <c r="AY197" s="243" t="s">
        <v>147</v>
      </c>
    </row>
    <row r="198" s="13" customFormat="1">
      <c r="A198" s="13"/>
      <c r="B198" s="234"/>
      <c r="C198" s="235"/>
      <c r="D198" s="227" t="s">
        <v>160</v>
      </c>
      <c r="E198" s="236" t="s">
        <v>19</v>
      </c>
      <c r="F198" s="237" t="s">
        <v>779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160</v>
      </c>
      <c r="AU198" s="243" t="s">
        <v>84</v>
      </c>
      <c r="AV198" s="13" t="s">
        <v>82</v>
      </c>
      <c r="AW198" s="13" t="s">
        <v>37</v>
      </c>
      <c r="AX198" s="13" t="s">
        <v>75</v>
      </c>
      <c r="AY198" s="243" t="s">
        <v>147</v>
      </c>
    </row>
    <row r="199" s="14" customFormat="1">
      <c r="A199" s="14"/>
      <c r="B199" s="244"/>
      <c r="C199" s="245"/>
      <c r="D199" s="227" t="s">
        <v>160</v>
      </c>
      <c r="E199" s="246" t="s">
        <v>19</v>
      </c>
      <c r="F199" s="247" t="s">
        <v>780</v>
      </c>
      <c r="G199" s="245"/>
      <c r="H199" s="248">
        <v>0.51800000000000002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160</v>
      </c>
      <c r="AU199" s="254" t="s">
        <v>84</v>
      </c>
      <c r="AV199" s="14" t="s">
        <v>84</v>
      </c>
      <c r="AW199" s="14" t="s">
        <v>37</v>
      </c>
      <c r="AX199" s="14" t="s">
        <v>82</v>
      </c>
      <c r="AY199" s="254" t="s">
        <v>147</v>
      </c>
    </row>
    <row r="200" s="2" customFormat="1" ht="16.5" customHeight="1">
      <c r="A200" s="40"/>
      <c r="B200" s="41"/>
      <c r="C200" s="255" t="s">
        <v>281</v>
      </c>
      <c r="D200" s="255" t="s">
        <v>169</v>
      </c>
      <c r="E200" s="256" t="s">
        <v>781</v>
      </c>
      <c r="F200" s="257" t="s">
        <v>782</v>
      </c>
      <c r="G200" s="258" t="s">
        <v>152</v>
      </c>
      <c r="H200" s="259">
        <v>0.51800000000000002</v>
      </c>
      <c r="I200" s="260"/>
      <c r="J200" s="261">
        <f>ROUND(I200*H200,2)</f>
        <v>0</v>
      </c>
      <c r="K200" s="257" t="s">
        <v>153</v>
      </c>
      <c r="L200" s="262"/>
      <c r="M200" s="263" t="s">
        <v>19</v>
      </c>
      <c r="N200" s="264" t="s">
        <v>46</v>
      </c>
      <c r="O200" s="86"/>
      <c r="P200" s="223">
        <f>O200*H200</f>
        <v>0</v>
      </c>
      <c r="Q200" s="223">
        <v>1</v>
      </c>
      <c r="R200" s="223">
        <f>Q200*H200</f>
        <v>0.51800000000000002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213</v>
      </c>
      <c r="AT200" s="225" t="s">
        <v>169</v>
      </c>
      <c r="AU200" s="225" t="s">
        <v>84</v>
      </c>
      <c r="AY200" s="19" t="s">
        <v>147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82</v>
      </c>
      <c r="BK200" s="226">
        <f>ROUND(I200*H200,2)</f>
        <v>0</v>
      </c>
      <c r="BL200" s="19" t="s">
        <v>154</v>
      </c>
      <c r="BM200" s="225" t="s">
        <v>783</v>
      </c>
    </row>
    <row r="201" s="2" customFormat="1">
      <c r="A201" s="40"/>
      <c r="B201" s="41"/>
      <c r="C201" s="42"/>
      <c r="D201" s="227" t="s">
        <v>156</v>
      </c>
      <c r="E201" s="42"/>
      <c r="F201" s="228" t="s">
        <v>782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156</v>
      </c>
      <c r="AU201" s="19" t="s">
        <v>84</v>
      </c>
    </row>
    <row r="202" s="13" customFormat="1">
      <c r="A202" s="13"/>
      <c r="B202" s="234"/>
      <c r="C202" s="235"/>
      <c r="D202" s="227" t="s">
        <v>160</v>
      </c>
      <c r="E202" s="236" t="s">
        <v>19</v>
      </c>
      <c r="F202" s="237" t="s">
        <v>161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160</v>
      </c>
      <c r="AU202" s="243" t="s">
        <v>84</v>
      </c>
      <c r="AV202" s="13" t="s">
        <v>82</v>
      </c>
      <c r="AW202" s="13" t="s">
        <v>37</v>
      </c>
      <c r="AX202" s="13" t="s">
        <v>75</v>
      </c>
      <c r="AY202" s="243" t="s">
        <v>147</v>
      </c>
    </row>
    <row r="203" s="13" customFormat="1">
      <c r="A203" s="13"/>
      <c r="B203" s="234"/>
      <c r="C203" s="235"/>
      <c r="D203" s="227" t="s">
        <v>160</v>
      </c>
      <c r="E203" s="236" t="s">
        <v>19</v>
      </c>
      <c r="F203" s="237" t="s">
        <v>778</v>
      </c>
      <c r="G203" s="235"/>
      <c r="H203" s="236" t="s">
        <v>19</v>
      </c>
      <c r="I203" s="238"/>
      <c r="J203" s="235"/>
      <c r="K203" s="235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160</v>
      </c>
      <c r="AU203" s="243" t="s">
        <v>84</v>
      </c>
      <c r="AV203" s="13" t="s">
        <v>82</v>
      </c>
      <c r="AW203" s="13" t="s">
        <v>37</v>
      </c>
      <c r="AX203" s="13" t="s">
        <v>75</v>
      </c>
      <c r="AY203" s="243" t="s">
        <v>147</v>
      </c>
    </row>
    <row r="204" s="13" customFormat="1">
      <c r="A204" s="13"/>
      <c r="B204" s="234"/>
      <c r="C204" s="235"/>
      <c r="D204" s="227" t="s">
        <v>160</v>
      </c>
      <c r="E204" s="236" t="s">
        <v>19</v>
      </c>
      <c r="F204" s="237" t="s">
        <v>779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160</v>
      </c>
      <c r="AU204" s="243" t="s">
        <v>84</v>
      </c>
      <c r="AV204" s="13" t="s">
        <v>82</v>
      </c>
      <c r="AW204" s="13" t="s">
        <v>37</v>
      </c>
      <c r="AX204" s="13" t="s">
        <v>75</v>
      </c>
      <c r="AY204" s="243" t="s">
        <v>147</v>
      </c>
    </row>
    <row r="205" s="14" customFormat="1">
      <c r="A205" s="14"/>
      <c r="B205" s="244"/>
      <c r="C205" s="245"/>
      <c r="D205" s="227" t="s">
        <v>160</v>
      </c>
      <c r="E205" s="246" t="s">
        <v>19</v>
      </c>
      <c r="F205" s="247" t="s">
        <v>780</v>
      </c>
      <c r="G205" s="245"/>
      <c r="H205" s="248">
        <v>0.51800000000000002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160</v>
      </c>
      <c r="AU205" s="254" t="s">
        <v>84</v>
      </c>
      <c r="AV205" s="14" t="s">
        <v>84</v>
      </c>
      <c r="AW205" s="14" t="s">
        <v>37</v>
      </c>
      <c r="AX205" s="14" t="s">
        <v>82</v>
      </c>
      <c r="AY205" s="254" t="s">
        <v>147</v>
      </c>
    </row>
    <row r="206" s="2" customFormat="1" ht="21.75" customHeight="1">
      <c r="A206" s="40"/>
      <c r="B206" s="41"/>
      <c r="C206" s="214" t="s">
        <v>286</v>
      </c>
      <c r="D206" s="214" t="s">
        <v>149</v>
      </c>
      <c r="E206" s="215" t="s">
        <v>784</v>
      </c>
      <c r="F206" s="216" t="s">
        <v>785</v>
      </c>
      <c r="G206" s="217" t="s">
        <v>152</v>
      </c>
      <c r="H206" s="218">
        <v>0.51800000000000002</v>
      </c>
      <c r="I206" s="219"/>
      <c r="J206" s="220">
        <f>ROUND(I206*H206,2)</f>
        <v>0</v>
      </c>
      <c r="K206" s="216" t="s">
        <v>153</v>
      </c>
      <c r="L206" s="46"/>
      <c r="M206" s="221" t="s">
        <v>19</v>
      </c>
      <c r="N206" s="222" t="s">
        <v>46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154</v>
      </c>
      <c r="AT206" s="225" t="s">
        <v>149</v>
      </c>
      <c r="AU206" s="225" t="s">
        <v>84</v>
      </c>
      <c r="AY206" s="19" t="s">
        <v>147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82</v>
      </c>
      <c r="BK206" s="226">
        <f>ROUND(I206*H206,2)</f>
        <v>0</v>
      </c>
      <c r="BL206" s="19" t="s">
        <v>154</v>
      </c>
      <c r="BM206" s="225" t="s">
        <v>786</v>
      </c>
    </row>
    <row r="207" s="2" customFormat="1">
      <c r="A207" s="40"/>
      <c r="B207" s="41"/>
      <c r="C207" s="42"/>
      <c r="D207" s="227" t="s">
        <v>156</v>
      </c>
      <c r="E207" s="42"/>
      <c r="F207" s="228" t="s">
        <v>787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156</v>
      </c>
      <c r="AU207" s="19" t="s">
        <v>84</v>
      </c>
    </row>
    <row r="208" s="2" customFormat="1">
      <c r="A208" s="40"/>
      <c r="B208" s="41"/>
      <c r="C208" s="42"/>
      <c r="D208" s="232" t="s">
        <v>158</v>
      </c>
      <c r="E208" s="42"/>
      <c r="F208" s="233" t="s">
        <v>788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158</v>
      </c>
      <c r="AU208" s="19" t="s">
        <v>84</v>
      </c>
    </row>
    <row r="209" s="13" customFormat="1">
      <c r="A209" s="13"/>
      <c r="B209" s="234"/>
      <c r="C209" s="235"/>
      <c r="D209" s="227" t="s">
        <v>160</v>
      </c>
      <c r="E209" s="236" t="s">
        <v>19</v>
      </c>
      <c r="F209" s="237" t="s">
        <v>161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160</v>
      </c>
      <c r="AU209" s="243" t="s">
        <v>84</v>
      </c>
      <c r="AV209" s="13" t="s">
        <v>82</v>
      </c>
      <c r="AW209" s="13" t="s">
        <v>37</v>
      </c>
      <c r="AX209" s="13" t="s">
        <v>75</v>
      </c>
      <c r="AY209" s="243" t="s">
        <v>147</v>
      </c>
    </row>
    <row r="210" s="13" customFormat="1">
      <c r="A210" s="13"/>
      <c r="B210" s="234"/>
      <c r="C210" s="235"/>
      <c r="D210" s="227" t="s">
        <v>160</v>
      </c>
      <c r="E210" s="236" t="s">
        <v>19</v>
      </c>
      <c r="F210" s="237" t="s">
        <v>778</v>
      </c>
      <c r="G210" s="235"/>
      <c r="H210" s="236" t="s">
        <v>19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160</v>
      </c>
      <c r="AU210" s="243" t="s">
        <v>84</v>
      </c>
      <c r="AV210" s="13" t="s">
        <v>82</v>
      </c>
      <c r="AW210" s="13" t="s">
        <v>37</v>
      </c>
      <c r="AX210" s="13" t="s">
        <v>75</v>
      </c>
      <c r="AY210" s="243" t="s">
        <v>147</v>
      </c>
    </row>
    <row r="211" s="13" customFormat="1">
      <c r="A211" s="13"/>
      <c r="B211" s="234"/>
      <c r="C211" s="235"/>
      <c r="D211" s="227" t="s">
        <v>160</v>
      </c>
      <c r="E211" s="236" t="s">
        <v>19</v>
      </c>
      <c r="F211" s="237" t="s">
        <v>779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160</v>
      </c>
      <c r="AU211" s="243" t="s">
        <v>84</v>
      </c>
      <c r="AV211" s="13" t="s">
        <v>82</v>
      </c>
      <c r="AW211" s="13" t="s">
        <v>37</v>
      </c>
      <c r="AX211" s="13" t="s">
        <v>75</v>
      </c>
      <c r="AY211" s="243" t="s">
        <v>147</v>
      </c>
    </row>
    <row r="212" s="14" customFormat="1">
      <c r="A212" s="14"/>
      <c r="B212" s="244"/>
      <c r="C212" s="245"/>
      <c r="D212" s="227" t="s">
        <v>160</v>
      </c>
      <c r="E212" s="246" t="s">
        <v>19</v>
      </c>
      <c r="F212" s="247" t="s">
        <v>780</v>
      </c>
      <c r="G212" s="245"/>
      <c r="H212" s="248">
        <v>0.51800000000000002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160</v>
      </c>
      <c r="AU212" s="254" t="s">
        <v>84</v>
      </c>
      <c r="AV212" s="14" t="s">
        <v>84</v>
      </c>
      <c r="AW212" s="14" t="s">
        <v>37</v>
      </c>
      <c r="AX212" s="14" t="s">
        <v>82</v>
      </c>
      <c r="AY212" s="254" t="s">
        <v>147</v>
      </c>
    </row>
    <row r="213" s="2" customFormat="1" ht="24.15" customHeight="1">
      <c r="A213" s="40"/>
      <c r="B213" s="41"/>
      <c r="C213" s="214" t="s">
        <v>294</v>
      </c>
      <c r="D213" s="214" t="s">
        <v>149</v>
      </c>
      <c r="E213" s="215" t="s">
        <v>789</v>
      </c>
      <c r="F213" s="216" t="s">
        <v>790</v>
      </c>
      <c r="G213" s="217" t="s">
        <v>152</v>
      </c>
      <c r="H213" s="218">
        <v>5.1799999999999997</v>
      </c>
      <c r="I213" s="219"/>
      <c r="J213" s="220">
        <f>ROUND(I213*H213,2)</f>
        <v>0</v>
      </c>
      <c r="K213" s="216" t="s">
        <v>153</v>
      </c>
      <c r="L213" s="46"/>
      <c r="M213" s="221" t="s">
        <v>19</v>
      </c>
      <c r="N213" s="222" t="s">
        <v>46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154</v>
      </c>
      <c r="AT213" s="225" t="s">
        <v>149</v>
      </c>
      <c r="AU213" s="225" t="s">
        <v>84</v>
      </c>
      <c r="AY213" s="19" t="s">
        <v>147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82</v>
      </c>
      <c r="BK213" s="226">
        <f>ROUND(I213*H213,2)</f>
        <v>0</v>
      </c>
      <c r="BL213" s="19" t="s">
        <v>154</v>
      </c>
      <c r="BM213" s="225" t="s">
        <v>791</v>
      </c>
    </row>
    <row r="214" s="2" customFormat="1">
      <c r="A214" s="40"/>
      <c r="B214" s="41"/>
      <c r="C214" s="42"/>
      <c r="D214" s="227" t="s">
        <v>156</v>
      </c>
      <c r="E214" s="42"/>
      <c r="F214" s="228" t="s">
        <v>792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156</v>
      </c>
      <c r="AU214" s="19" t="s">
        <v>84</v>
      </c>
    </row>
    <row r="215" s="2" customFormat="1">
      <c r="A215" s="40"/>
      <c r="B215" s="41"/>
      <c r="C215" s="42"/>
      <c r="D215" s="232" t="s">
        <v>158</v>
      </c>
      <c r="E215" s="42"/>
      <c r="F215" s="233" t="s">
        <v>793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158</v>
      </c>
      <c r="AU215" s="19" t="s">
        <v>84</v>
      </c>
    </row>
    <row r="216" s="13" customFormat="1">
      <c r="A216" s="13"/>
      <c r="B216" s="234"/>
      <c r="C216" s="235"/>
      <c r="D216" s="227" t="s">
        <v>160</v>
      </c>
      <c r="E216" s="236" t="s">
        <v>19</v>
      </c>
      <c r="F216" s="237" t="s">
        <v>161</v>
      </c>
      <c r="G216" s="235"/>
      <c r="H216" s="236" t="s">
        <v>19</v>
      </c>
      <c r="I216" s="238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160</v>
      </c>
      <c r="AU216" s="243" t="s">
        <v>84</v>
      </c>
      <c r="AV216" s="13" t="s">
        <v>82</v>
      </c>
      <c r="AW216" s="13" t="s">
        <v>37</v>
      </c>
      <c r="AX216" s="13" t="s">
        <v>75</v>
      </c>
      <c r="AY216" s="243" t="s">
        <v>147</v>
      </c>
    </row>
    <row r="217" s="13" customFormat="1">
      <c r="A217" s="13"/>
      <c r="B217" s="234"/>
      <c r="C217" s="235"/>
      <c r="D217" s="227" t="s">
        <v>160</v>
      </c>
      <c r="E217" s="236" t="s">
        <v>19</v>
      </c>
      <c r="F217" s="237" t="s">
        <v>778</v>
      </c>
      <c r="G217" s="235"/>
      <c r="H217" s="236" t="s">
        <v>19</v>
      </c>
      <c r="I217" s="238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160</v>
      </c>
      <c r="AU217" s="243" t="s">
        <v>84</v>
      </c>
      <c r="AV217" s="13" t="s">
        <v>82</v>
      </c>
      <c r="AW217" s="13" t="s">
        <v>37</v>
      </c>
      <c r="AX217" s="13" t="s">
        <v>75</v>
      </c>
      <c r="AY217" s="243" t="s">
        <v>147</v>
      </c>
    </row>
    <row r="218" s="13" customFormat="1">
      <c r="A218" s="13"/>
      <c r="B218" s="234"/>
      <c r="C218" s="235"/>
      <c r="D218" s="227" t="s">
        <v>160</v>
      </c>
      <c r="E218" s="236" t="s">
        <v>19</v>
      </c>
      <c r="F218" s="237" t="s">
        <v>779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160</v>
      </c>
      <c r="AU218" s="243" t="s">
        <v>84</v>
      </c>
      <c r="AV218" s="13" t="s">
        <v>82</v>
      </c>
      <c r="AW218" s="13" t="s">
        <v>37</v>
      </c>
      <c r="AX218" s="13" t="s">
        <v>75</v>
      </c>
      <c r="AY218" s="243" t="s">
        <v>147</v>
      </c>
    </row>
    <row r="219" s="14" customFormat="1">
      <c r="A219" s="14"/>
      <c r="B219" s="244"/>
      <c r="C219" s="245"/>
      <c r="D219" s="227" t="s">
        <v>160</v>
      </c>
      <c r="E219" s="246" t="s">
        <v>19</v>
      </c>
      <c r="F219" s="247" t="s">
        <v>794</v>
      </c>
      <c r="G219" s="245"/>
      <c r="H219" s="248">
        <v>5.1799999999999997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160</v>
      </c>
      <c r="AU219" s="254" t="s">
        <v>84</v>
      </c>
      <c r="AV219" s="14" t="s">
        <v>84</v>
      </c>
      <c r="AW219" s="14" t="s">
        <v>37</v>
      </c>
      <c r="AX219" s="14" t="s">
        <v>82</v>
      </c>
      <c r="AY219" s="254" t="s">
        <v>147</v>
      </c>
    </row>
    <row r="220" s="12" customFormat="1" ht="22.8" customHeight="1">
      <c r="A220" s="12"/>
      <c r="B220" s="198"/>
      <c r="C220" s="199"/>
      <c r="D220" s="200" t="s">
        <v>74</v>
      </c>
      <c r="E220" s="212" t="s">
        <v>191</v>
      </c>
      <c r="F220" s="212" t="s">
        <v>795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SUM(P221:P298)</f>
        <v>0</v>
      </c>
      <c r="Q220" s="206"/>
      <c r="R220" s="207">
        <f>SUM(R221:R298)</f>
        <v>0.40917049999999999</v>
      </c>
      <c r="S220" s="206"/>
      <c r="T220" s="208">
        <f>SUM(T221:T298)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82</v>
      </c>
      <c r="AY220" s="209" t="s">
        <v>147</v>
      </c>
      <c r="BK220" s="211">
        <f>SUM(BK221:BK298)</f>
        <v>0</v>
      </c>
    </row>
    <row r="221" s="2" customFormat="1" ht="21.75" customHeight="1">
      <c r="A221" s="40"/>
      <c r="B221" s="41"/>
      <c r="C221" s="214" t="s">
        <v>302</v>
      </c>
      <c r="D221" s="214" t="s">
        <v>149</v>
      </c>
      <c r="E221" s="215" t="s">
        <v>796</v>
      </c>
      <c r="F221" s="216" t="s">
        <v>797</v>
      </c>
      <c r="G221" s="217" t="s">
        <v>357</v>
      </c>
      <c r="H221" s="218">
        <v>29.100000000000001</v>
      </c>
      <c r="I221" s="219"/>
      <c r="J221" s="220">
        <f>ROUND(I221*H221,2)</f>
        <v>0</v>
      </c>
      <c r="K221" s="216" t="s">
        <v>153</v>
      </c>
      <c r="L221" s="46"/>
      <c r="M221" s="221" t="s">
        <v>19</v>
      </c>
      <c r="N221" s="222" t="s">
        <v>46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154</v>
      </c>
      <c r="AT221" s="225" t="s">
        <v>149</v>
      </c>
      <c r="AU221" s="225" t="s">
        <v>84</v>
      </c>
      <c r="AY221" s="19" t="s">
        <v>147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82</v>
      </c>
      <c r="BK221" s="226">
        <f>ROUND(I221*H221,2)</f>
        <v>0</v>
      </c>
      <c r="BL221" s="19" t="s">
        <v>154</v>
      </c>
      <c r="BM221" s="225" t="s">
        <v>798</v>
      </c>
    </row>
    <row r="222" s="2" customFormat="1">
      <c r="A222" s="40"/>
      <c r="B222" s="41"/>
      <c r="C222" s="42"/>
      <c r="D222" s="227" t="s">
        <v>156</v>
      </c>
      <c r="E222" s="42"/>
      <c r="F222" s="228" t="s">
        <v>799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156</v>
      </c>
      <c r="AU222" s="19" t="s">
        <v>84</v>
      </c>
    </row>
    <row r="223" s="2" customFormat="1">
      <c r="A223" s="40"/>
      <c r="B223" s="41"/>
      <c r="C223" s="42"/>
      <c r="D223" s="232" t="s">
        <v>158</v>
      </c>
      <c r="E223" s="42"/>
      <c r="F223" s="233" t="s">
        <v>800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158</v>
      </c>
      <c r="AU223" s="19" t="s">
        <v>84</v>
      </c>
    </row>
    <row r="224" s="13" customFormat="1">
      <c r="A224" s="13"/>
      <c r="B224" s="234"/>
      <c r="C224" s="235"/>
      <c r="D224" s="227" t="s">
        <v>160</v>
      </c>
      <c r="E224" s="236" t="s">
        <v>19</v>
      </c>
      <c r="F224" s="237" t="s">
        <v>161</v>
      </c>
      <c r="G224" s="235"/>
      <c r="H224" s="236" t="s">
        <v>19</v>
      </c>
      <c r="I224" s="238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160</v>
      </c>
      <c r="AU224" s="243" t="s">
        <v>84</v>
      </c>
      <c r="AV224" s="13" t="s">
        <v>82</v>
      </c>
      <c r="AW224" s="13" t="s">
        <v>37</v>
      </c>
      <c r="AX224" s="13" t="s">
        <v>75</v>
      </c>
      <c r="AY224" s="243" t="s">
        <v>147</v>
      </c>
    </row>
    <row r="225" s="13" customFormat="1">
      <c r="A225" s="13"/>
      <c r="B225" s="234"/>
      <c r="C225" s="235"/>
      <c r="D225" s="227" t="s">
        <v>160</v>
      </c>
      <c r="E225" s="236" t="s">
        <v>19</v>
      </c>
      <c r="F225" s="237" t="s">
        <v>801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160</v>
      </c>
      <c r="AU225" s="243" t="s">
        <v>84</v>
      </c>
      <c r="AV225" s="13" t="s">
        <v>82</v>
      </c>
      <c r="AW225" s="13" t="s">
        <v>37</v>
      </c>
      <c r="AX225" s="13" t="s">
        <v>75</v>
      </c>
      <c r="AY225" s="243" t="s">
        <v>147</v>
      </c>
    </row>
    <row r="226" s="14" customFormat="1">
      <c r="A226" s="14"/>
      <c r="B226" s="244"/>
      <c r="C226" s="245"/>
      <c r="D226" s="227" t="s">
        <v>160</v>
      </c>
      <c r="E226" s="246" t="s">
        <v>19</v>
      </c>
      <c r="F226" s="247" t="s">
        <v>690</v>
      </c>
      <c r="G226" s="245"/>
      <c r="H226" s="248">
        <v>2.4500000000000002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160</v>
      </c>
      <c r="AU226" s="254" t="s">
        <v>84</v>
      </c>
      <c r="AV226" s="14" t="s">
        <v>84</v>
      </c>
      <c r="AW226" s="14" t="s">
        <v>37</v>
      </c>
      <c r="AX226" s="14" t="s">
        <v>75</v>
      </c>
      <c r="AY226" s="254" t="s">
        <v>147</v>
      </c>
    </row>
    <row r="227" s="13" customFormat="1">
      <c r="A227" s="13"/>
      <c r="B227" s="234"/>
      <c r="C227" s="235"/>
      <c r="D227" s="227" t="s">
        <v>160</v>
      </c>
      <c r="E227" s="236" t="s">
        <v>19</v>
      </c>
      <c r="F227" s="237" t="s">
        <v>802</v>
      </c>
      <c r="G227" s="235"/>
      <c r="H227" s="236" t="s">
        <v>19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160</v>
      </c>
      <c r="AU227" s="243" t="s">
        <v>84</v>
      </c>
      <c r="AV227" s="13" t="s">
        <v>82</v>
      </c>
      <c r="AW227" s="13" t="s">
        <v>37</v>
      </c>
      <c r="AX227" s="13" t="s">
        <v>75</v>
      </c>
      <c r="AY227" s="243" t="s">
        <v>147</v>
      </c>
    </row>
    <row r="228" s="14" customFormat="1">
      <c r="A228" s="14"/>
      <c r="B228" s="244"/>
      <c r="C228" s="245"/>
      <c r="D228" s="227" t="s">
        <v>160</v>
      </c>
      <c r="E228" s="246" t="s">
        <v>19</v>
      </c>
      <c r="F228" s="247" t="s">
        <v>697</v>
      </c>
      <c r="G228" s="245"/>
      <c r="H228" s="248">
        <v>6.6500000000000004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160</v>
      </c>
      <c r="AU228" s="254" t="s">
        <v>84</v>
      </c>
      <c r="AV228" s="14" t="s">
        <v>84</v>
      </c>
      <c r="AW228" s="14" t="s">
        <v>37</v>
      </c>
      <c r="AX228" s="14" t="s">
        <v>75</v>
      </c>
      <c r="AY228" s="254" t="s">
        <v>147</v>
      </c>
    </row>
    <row r="229" s="13" customFormat="1">
      <c r="A229" s="13"/>
      <c r="B229" s="234"/>
      <c r="C229" s="235"/>
      <c r="D229" s="227" t="s">
        <v>160</v>
      </c>
      <c r="E229" s="236" t="s">
        <v>19</v>
      </c>
      <c r="F229" s="237" t="s">
        <v>803</v>
      </c>
      <c r="G229" s="235"/>
      <c r="H229" s="236" t="s">
        <v>19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160</v>
      </c>
      <c r="AU229" s="243" t="s">
        <v>84</v>
      </c>
      <c r="AV229" s="13" t="s">
        <v>82</v>
      </c>
      <c r="AW229" s="13" t="s">
        <v>37</v>
      </c>
      <c r="AX229" s="13" t="s">
        <v>75</v>
      </c>
      <c r="AY229" s="243" t="s">
        <v>147</v>
      </c>
    </row>
    <row r="230" s="14" customFormat="1">
      <c r="A230" s="14"/>
      <c r="B230" s="244"/>
      <c r="C230" s="245"/>
      <c r="D230" s="227" t="s">
        <v>160</v>
      </c>
      <c r="E230" s="246" t="s">
        <v>19</v>
      </c>
      <c r="F230" s="247" t="s">
        <v>302</v>
      </c>
      <c r="G230" s="245"/>
      <c r="H230" s="248">
        <v>20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160</v>
      </c>
      <c r="AU230" s="254" t="s">
        <v>84</v>
      </c>
      <c r="AV230" s="14" t="s">
        <v>84</v>
      </c>
      <c r="AW230" s="14" t="s">
        <v>37</v>
      </c>
      <c r="AX230" s="14" t="s">
        <v>75</v>
      </c>
      <c r="AY230" s="254" t="s">
        <v>147</v>
      </c>
    </row>
    <row r="231" s="15" customFormat="1">
      <c r="A231" s="15"/>
      <c r="B231" s="265"/>
      <c r="C231" s="266"/>
      <c r="D231" s="227" t="s">
        <v>160</v>
      </c>
      <c r="E231" s="267" t="s">
        <v>19</v>
      </c>
      <c r="F231" s="268" t="s">
        <v>260</v>
      </c>
      <c r="G231" s="266"/>
      <c r="H231" s="269">
        <v>29.100000000000001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160</v>
      </c>
      <c r="AU231" s="275" t="s">
        <v>84</v>
      </c>
      <c r="AV231" s="15" t="s">
        <v>154</v>
      </c>
      <c r="AW231" s="15" t="s">
        <v>37</v>
      </c>
      <c r="AX231" s="15" t="s">
        <v>82</v>
      </c>
      <c r="AY231" s="275" t="s">
        <v>147</v>
      </c>
    </row>
    <row r="232" s="2" customFormat="1" ht="24.15" customHeight="1">
      <c r="A232" s="40"/>
      <c r="B232" s="41"/>
      <c r="C232" s="214" t="s">
        <v>7</v>
      </c>
      <c r="D232" s="214" t="s">
        <v>149</v>
      </c>
      <c r="E232" s="215" t="s">
        <v>804</v>
      </c>
      <c r="F232" s="216" t="s">
        <v>805</v>
      </c>
      <c r="G232" s="217" t="s">
        <v>357</v>
      </c>
      <c r="H232" s="218">
        <v>29.100000000000001</v>
      </c>
      <c r="I232" s="219"/>
      <c r="J232" s="220">
        <f>ROUND(I232*H232,2)</f>
        <v>0</v>
      </c>
      <c r="K232" s="216" t="s">
        <v>153</v>
      </c>
      <c r="L232" s="46"/>
      <c r="M232" s="221" t="s">
        <v>19</v>
      </c>
      <c r="N232" s="222" t="s">
        <v>46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154</v>
      </c>
      <c r="AT232" s="225" t="s">
        <v>149</v>
      </c>
      <c r="AU232" s="225" t="s">
        <v>84</v>
      </c>
      <c r="AY232" s="19" t="s">
        <v>147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82</v>
      </c>
      <c r="BK232" s="226">
        <f>ROUND(I232*H232,2)</f>
        <v>0</v>
      </c>
      <c r="BL232" s="19" t="s">
        <v>154</v>
      </c>
      <c r="BM232" s="225" t="s">
        <v>806</v>
      </c>
    </row>
    <row r="233" s="2" customFormat="1">
      <c r="A233" s="40"/>
      <c r="B233" s="41"/>
      <c r="C233" s="42"/>
      <c r="D233" s="227" t="s">
        <v>156</v>
      </c>
      <c r="E233" s="42"/>
      <c r="F233" s="228" t="s">
        <v>807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156</v>
      </c>
      <c r="AU233" s="19" t="s">
        <v>84</v>
      </c>
    </row>
    <row r="234" s="2" customFormat="1">
      <c r="A234" s="40"/>
      <c r="B234" s="41"/>
      <c r="C234" s="42"/>
      <c r="D234" s="232" t="s">
        <v>158</v>
      </c>
      <c r="E234" s="42"/>
      <c r="F234" s="233" t="s">
        <v>808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158</v>
      </c>
      <c r="AU234" s="19" t="s">
        <v>84</v>
      </c>
    </row>
    <row r="235" s="13" customFormat="1">
      <c r="A235" s="13"/>
      <c r="B235" s="234"/>
      <c r="C235" s="235"/>
      <c r="D235" s="227" t="s">
        <v>160</v>
      </c>
      <c r="E235" s="236" t="s">
        <v>19</v>
      </c>
      <c r="F235" s="237" t="s">
        <v>161</v>
      </c>
      <c r="G235" s="235"/>
      <c r="H235" s="236" t="s">
        <v>19</v>
      </c>
      <c r="I235" s="238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160</v>
      </c>
      <c r="AU235" s="243" t="s">
        <v>84</v>
      </c>
      <c r="AV235" s="13" t="s">
        <v>82</v>
      </c>
      <c r="AW235" s="13" t="s">
        <v>37</v>
      </c>
      <c r="AX235" s="13" t="s">
        <v>75</v>
      </c>
      <c r="AY235" s="243" t="s">
        <v>147</v>
      </c>
    </row>
    <row r="236" s="13" customFormat="1">
      <c r="A236" s="13"/>
      <c r="B236" s="234"/>
      <c r="C236" s="235"/>
      <c r="D236" s="227" t="s">
        <v>160</v>
      </c>
      <c r="E236" s="236" t="s">
        <v>19</v>
      </c>
      <c r="F236" s="237" t="s">
        <v>801</v>
      </c>
      <c r="G236" s="235"/>
      <c r="H236" s="236" t="s">
        <v>19</v>
      </c>
      <c r="I236" s="238"/>
      <c r="J236" s="235"/>
      <c r="K236" s="235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160</v>
      </c>
      <c r="AU236" s="243" t="s">
        <v>84</v>
      </c>
      <c r="AV236" s="13" t="s">
        <v>82</v>
      </c>
      <c r="AW236" s="13" t="s">
        <v>37</v>
      </c>
      <c r="AX236" s="13" t="s">
        <v>75</v>
      </c>
      <c r="AY236" s="243" t="s">
        <v>147</v>
      </c>
    </row>
    <row r="237" s="14" customFormat="1">
      <c r="A237" s="14"/>
      <c r="B237" s="244"/>
      <c r="C237" s="245"/>
      <c r="D237" s="227" t="s">
        <v>160</v>
      </c>
      <c r="E237" s="246" t="s">
        <v>19</v>
      </c>
      <c r="F237" s="247" t="s">
        <v>690</v>
      </c>
      <c r="G237" s="245"/>
      <c r="H237" s="248">
        <v>2.4500000000000002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160</v>
      </c>
      <c r="AU237" s="254" t="s">
        <v>84</v>
      </c>
      <c r="AV237" s="14" t="s">
        <v>84</v>
      </c>
      <c r="AW237" s="14" t="s">
        <v>37</v>
      </c>
      <c r="AX237" s="14" t="s">
        <v>75</v>
      </c>
      <c r="AY237" s="254" t="s">
        <v>147</v>
      </c>
    </row>
    <row r="238" s="13" customFormat="1">
      <c r="A238" s="13"/>
      <c r="B238" s="234"/>
      <c r="C238" s="235"/>
      <c r="D238" s="227" t="s">
        <v>160</v>
      </c>
      <c r="E238" s="236" t="s">
        <v>19</v>
      </c>
      <c r="F238" s="237" t="s">
        <v>802</v>
      </c>
      <c r="G238" s="235"/>
      <c r="H238" s="236" t="s">
        <v>19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160</v>
      </c>
      <c r="AU238" s="243" t="s">
        <v>84</v>
      </c>
      <c r="AV238" s="13" t="s">
        <v>82</v>
      </c>
      <c r="AW238" s="13" t="s">
        <v>37</v>
      </c>
      <c r="AX238" s="13" t="s">
        <v>75</v>
      </c>
      <c r="AY238" s="243" t="s">
        <v>147</v>
      </c>
    </row>
    <row r="239" s="14" customFormat="1">
      <c r="A239" s="14"/>
      <c r="B239" s="244"/>
      <c r="C239" s="245"/>
      <c r="D239" s="227" t="s">
        <v>160</v>
      </c>
      <c r="E239" s="246" t="s">
        <v>19</v>
      </c>
      <c r="F239" s="247" t="s">
        <v>697</v>
      </c>
      <c r="G239" s="245"/>
      <c r="H239" s="248">
        <v>6.6500000000000004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160</v>
      </c>
      <c r="AU239" s="254" t="s">
        <v>84</v>
      </c>
      <c r="AV239" s="14" t="s">
        <v>84</v>
      </c>
      <c r="AW239" s="14" t="s">
        <v>37</v>
      </c>
      <c r="AX239" s="14" t="s">
        <v>75</v>
      </c>
      <c r="AY239" s="254" t="s">
        <v>147</v>
      </c>
    </row>
    <row r="240" s="13" customFormat="1">
      <c r="A240" s="13"/>
      <c r="B240" s="234"/>
      <c r="C240" s="235"/>
      <c r="D240" s="227" t="s">
        <v>160</v>
      </c>
      <c r="E240" s="236" t="s">
        <v>19</v>
      </c>
      <c r="F240" s="237" t="s">
        <v>803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160</v>
      </c>
      <c r="AU240" s="243" t="s">
        <v>84</v>
      </c>
      <c r="AV240" s="13" t="s">
        <v>82</v>
      </c>
      <c r="AW240" s="13" t="s">
        <v>37</v>
      </c>
      <c r="AX240" s="13" t="s">
        <v>75</v>
      </c>
      <c r="AY240" s="243" t="s">
        <v>147</v>
      </c>
    </row>
    <row r="241" s="14" customFormat="1">
      <c r="A241" s="14"/>
      <c r="B241" s="244"/>
      <c r="C241" s="245"/>
      <c r="D241" s="227" t="s">
        <v>160</v>
      </c>
      <c r="E241" s="246" t="s">
        <v>19</v>
      </c>
      <c r="F241" s="247" t="s">
        <v>302</v>
      </c>
      <c r="G241" s="245"/>
      <c r="H241" s="248">
        <v>20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160</v>
      </c>
      <c r="AU241" s="254" t="s">
        <v>84</v>
      </c>
      <c r="AV241" s="14" t="s">
        <v>84</v>
      </c>
      <c r="AW241" s="14" t="s">
        <v>37</v>
      </c>
      <c r="AX241" s="14" t="s">
        <v>75</v>
      </c>
      <c r="AY241" s="254" t="s">
        <v>147</v>
      </c>
    </row>
    <row r="242" s="15" customFormat="1">
      <c r="A242" s="15"/>
      <c r="B242" s="265"/>
      <c r="C242" s="266"/>
      <c r="D242" s="227" t="s">
        <v>160</v>
      </c>
      <c r="E242" s="267" t="s">
        <v>19</v>
      </c>
      <c r="F242" s="268" t="s">
        <v>260</v>
      </c>
      <c r="G242" s="266"/>
      <c r="H242" s="269">
        <v>29.100000000000001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5" t="s">
        <v>160</v>
      </c>
      <c r="AU242" s="275" t="s">
        <v>84</v>
      </c>
      <c r="AV242" s="15" t="s">
        <v>154</v>
      </c>
      <c r="AW242" s="15" t="s">
        <v>37</v>
      </c>
      <c r="AX242" s="15" t="s">
        <v>82</v>
      </c>
      <c r="AY242" s="275" t="s">
        <v>147</v>
      </c>
    </row>
    <row r="243" s="2" customFormat="1" ht="33" customHeight="1">
      <c r="A243" s="40"/>
      <c r="B243" s="41"/>
      <c r="C243" s="214" t="s">
        <v>320</v>
      </c>
      <c r="D243" s="214" t="s">
        <v>149</v>
      </c>
      <c r="E243" s="215" t="s">
        <v>809</v>
      </c>
      <c r="F243" s="216" t="s">
        <v>810</v>
      </c>
      <c r="G243" s="217" t="s">
        <v>357</v>
      </c>
      <c r="H243" s="218">
        <v>26.649999999999999</v>
      </c>
      <c r="I243" s="219"/>
      <c r="J243" s="220">
        <f>ROUND(I243*H243,2)</f>
        <v>0</v>
      </c>
      <c r="K243" s="216" t="s">
        <v>153</v>
      </c>
      <c r="L243" s="46"/>
      <c r="M243" s="221" t="s">
        <v>19</v>
      </c>
      <c r="N243" s="222" t="s">
        <v>46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154</v>
      </c>
      <c r="AT243" s="225" t="s">
        <v>149</v>
      </c>
      <c r="AU243" s="225" t="s">
        <v>84</v>
      </c>
      <c r="AY243" s="19" t="s">
        <v>147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82</v>
      </c>
      <c r="BK243" s="226">
        <f>ROUND(I243*H243,2)</f>
        <v>0</v>
      </c>
      <c r="BL243" s="19" t="s">
        <v>154</v>
      </c>
      <c r="BM243" s="225" t="s">
        <v>811</v>
      </c>
    </row>
    <row r="244" s="2" customFormat="1">
      <c r="A244" s="40"/>
      <c r="B244" s="41"/>
      <c r="C244" s="42"/>
      <c r="D244" s="227" t="s">
        <v>156</v>
      </c>
      <c r="E244" s="42"/>
      <c r="F244" s="228" t="s">
        <v>812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156</v>
      </c>
      <c r="AU244" s="19" t="s">
        <v>84</v>
      </c>
    </row>
    <row r="245" s="2" customFormat="1">
      <c r="A245" s="40"/>
      <c r="B245" s="41"/>
      <c r="C245" s="42"/>
      <c r="D245" s="232" t="s">
        <v>158</v>
      </c>
      <c r="E245" s="42"/>
      <c r="F245" s="233" t="s">
        <v>813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158</v>
      </c>
      <c r="AU245" s="19" t="s">
        <v>84</v>
      </c>
    </row>
    <row r="246" s="13" customFormat="1">
      <c r="A246" s="13"/>
      <c r="B246" s="234"/>
      <c r="C246" s="235"/>
      <c r="D246" s="227" t="s">
        <v>160</v>
      </c>
      <c r="E246" s="236" t="s">
        <v>19</v>
      </c>
      <c r="F246" s="237" t="s">
        <v>161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160</v>
      </c>
      <c r="AU246" s="243" t="s">
        <v>84</v>
      </c>
      <c r="AV246" s="13" t="s">
        <v>82</v>
      </c>
      <c r="AW246" s="13" t="s">
        <v>37</v>
      </c>
      <c r="AX246" s="13" t="s">
        <v>75</v>
      </c>
      <c r="AY246" s="243" t="s">
        <v>147</v>
      </c>
    </row>
    <row r="247" s="13" customFormat="1">
      <c r="A247" s="13"/>
      <c r="B247" s="234"/>
      <c r="C247" s="235"/>
      <c r="D247" s="227" t="s">
        <v>160</v>
      </c>
      <c r="E247" s="236" t="s">
        <v>19</v>
      </c>
      <c r="F247" s="237" t="s">
        <v>802</v>
      </c>
      <c r="G247" s="235"/>
      <c r="H247" s="236" t="s">
        <v>19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160</v>
      </c>
      <c r="AU247" s="243" t="s">
        <v>84</v>
      </c>
      <c r="AV247" s="13" t="s">
        <v>82</v>
      </c>
      <c r="AW247" s="13" t="s">
        <v>37</v>
      </c>
      <c r="AX247" s="13" t="s">
        <v>75</v>
      </c>
      <c r="AY247" s="243" t="s">
        <v>147</v>
      </c>
    </row>
    <row r="248" s="14" customFormat="1">
      <c r="A248" s="14"/>
      <c r="B248" s="244"/>
      <c r="C248" s="245"/>
      <c r="D248" s="227" t="s">
        <v>160</v>
      </c>
      <c r="E248" s="246" t="s">
        <v>19</v>
      </c>
      <c r="F248" s="247" t="s">
        <v>697</v>
      </c>
      <c r="G248" s="245"/>
      <c r="H248" s="248">
        <v>6.6500000000000004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160</v>
      </c>
      <c r="AU248" s="254" t="s">
        <v>84</v>
      </c>
      <c r="AV248" s="14" t="s">
        <v>84</v>
      </c>
      <c r="AW248" s="14" t="s">
        <v>37</v>
      </c>
      <c r="AX248" s="14" t="s">
        <v>75</v>
      </c>
      <c r="AY248" s="254" t="s">
        <v>147</v>
      </c>
    </row>
    <row r="249" s="13" customFormat="1">
      <c r="A249" s="13"/>
      <c r="B249" s="234"/>
      <c r="C249" s="235"/>
      <c r="D249" s="227" t="s">
        <v>160</v>
      </c>
      <c r="E249" s="236" t="s">
        <v>19</v>
      </c>
      <c r="F249" s="237" t="s">
        <v>803</v>
      </c>
      <c r="G249" s="235"/>
      <c r="H249" s="236" t="s">
        <v>19</v>
      </c>
      <c r="I249" s="238"/>
      <c r="J249" s="235"/>
      <c r="K249" s="235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160</v>
      </c>
      <c r="AU249" s="243" t="s">
        <v>84</v>
      </c>
      <c r="AV249" s="13" t="s">
        <v>82</v>
      </c>
      <c r="AW249" s="13" t="s">
        <v>37</v>
      </c>
      <c r="AX249" s="13" t="s">
        <v>75</v>
      </c>
      <c r="AY249" s="243" t="s">
        <v>147</v>
      </c>
    </row>
    <row r="250" s="14" customFormat="1">
      <c r="A250" s="14"/>
      <c r="B250" s="244"/>
      <c r="C250" s="245"/>
      <c r="D250" s="227" t="s">
        <v>160</v>
      </c>
      <c r="E250" s="246" t="s">
        <v>19</v>
      </c>
      <c r="F250" s="247" t="s">
        <v>302</v>
      </c>
      <c r="G250" s="245"/>
      <c r="H250" s="248">
        <v>20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160</v>
      </c>
      <c r="AU250" s="254" t="s">
        <v>84</v>
      </c>
      <c r="AV250" s="14" t="s">
        <v>84</v>
      </c>
      <c r="AW250" s="14" t="s">
        <v>37</v>
      </c>
      <c r="AX250" s="14" t="s">
        <v>75</v>
      </c>
      <c r="AY250" s="254" t="s">
        <v>147</v>
      </c>
    </row>
    <row r="251" s="15" customFormat="1">
      <c r="A251" s="15"/>
      <c r="B251" s="265"/>
      <c r="C251" s="266"/>
      <c r="D251" s="227" t="s">
        <v>160</v>
      </c>
      <c r="E251" s="267" t="s">
        <v>19</v>
      </c>
      <c r="F251" s="268" t="s">
        <v>260</v>
      </c>
      <c r="G251" s="266"/>
      <c r="H251" s="269">
        <v>26.649999999999999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5" t="s">
        <v>160</v>
      </c>
      <c r="AU251" s="275" t="s">
        <v>84</v>
      </c>
      <c r="AV251" s="15" t="s">
        <v>154</v>
      </c>
      <c r="AW251" s="15" t="s">
        <v>37</v>
      </c>
      <c r="AX251" s="15" t="s">
        <v>82</v>
      </c>
      <c r="AY251" s="275" t="s">
        <v>147</v>
      </c>
    </row>
    <row r="252" s="2" customFormat="1" ht="24.15" customHeight="1">
      <c r="A252" s="40"/>
      <c r="B252" s="41"/>
      <c r="C252" s="214" t="s">
        <v>326</v>
      </c>
      <c r="D252" s="214" t="s">
        <v>149</v>
      </c>
      <c r="E252" s="215" t="s">
        <v>814</v>
      </c>
      <c r="F252" s="216" t="s">
        <v>815</v>
      </c>
      <c r="G252" s="217" t="s">
        <v>357</v>
      </c>
      <c r="H252" s="218">
        <v>26.649999999999999</v>
      </c>
      <c r="I252" s="219"/>
      <c r="J252" s="220">
        <f>ROUND(I252*H252,2)</f>
        <v>0</v>
      </c>
      <c r="K252" s="216" t="s">
        <v>153</v>
      </c>
      <c r="L252" s="46"/>
      <c r="M252" s="221" t="s">
        <v>19</v>
      </c>
      <c r="N252" s="222" t="s">
        <v>46</v>
      </c>
      <c r="O252" s="86"/>
      <c r="P252" s="223">
        <f>O252*H252</f>
        <v>0</v>
      </c>
      <c r="Q252" s="223">
        <v>0.0050099999999999997</v>
      </c>
      <c r="R252" s="223">
        <f>Q252*H252</f>
        <v>0.13351649999999998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154</v>
      </c>
      <c r="AT252" s="225" t="s">
        <v>149</v>
      </c>
      <c r="AU252" s="225" t="s">
        <v>84</v>
      </c>
      <c r="AY252" s="19" t="s">
        <v>147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82</v>
      </c>
      <c r="BK252" s="226">
        <f>ROUND(I252*H252,2)</f>
        <v>0</v>
      </c>
      <c r="BL252" s="19" t="s">
        <v>154</v>
      </c>
      <c r="BM252" s="225" t="s">
        <v>816</v>
      </c>
    </row>
    <row r="253" s="2" customFormat="1">
      <c r="A253" s="40"/>
      <c r="B253" s="41"/>
      <c r="C253" s="42"/>
      <c r="D253" s="227" t="s">
        <v>156</v>
      </c>
      <c r="E253" s="42"/>
      <c r="F253" s="228" t="s">
        <v>817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156</v>
      </c>
      <c r="AU253" s="19" t="s">
        <v>84</v>
      </c>
    </row>
    <row r="254" s="2" customFormat="1">
      <c r="A254" s="40"/>
      <c r="B254" s="41"/>
      <c r="C254" s="42"/>
      <c r="D254" s="232" t="s">
        <v>158</v>
      </c>
      <c r="E254" s="42"/>
      <c r="F254" s="233" t="s">
        <v>818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158</v>
      </c>
      <c r="AU254" s="19" t="s">
        <v>84</v>
      </c>
    </row>
    <row r="255" s="13" customFormat="1">
      <c r="A255" s="13"/>
      <c r="B255" s="234"/>
      <c r="C255" s="235"/>
      <c r="D255" s="227" t="s">
        <v>160</v>
      </c>
      <c r="E255" s="236" t="s">
        <v>19</v>
      </c>
      <c r="F255" s="237" t="s">
        <v>161</v>
      </c>
      <c r="G255" s="235"/>
      <c r="H255" s="236" t="s">
        <v>19</v>
      </c>
      <c r="I255" s="238"/>
      <c r="J255" s="235"/>
      <c r="K255" s="235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160</v>
      </c>
      <c r="AU255" s="243" t="s">
        <v>84</v>
      </c>
      <c r="AV255" s="13" t="s">
        <v>82</v>
      </c>
      <c r="AW255" s="13" t="s">
        <v>37</v>
      </c>
      <c r="AX255" s="13" t="s">
        <v>75</v>
      </c>
      <c r="AY255" s="243" t="s">
        <v>147</v>
      </c>
    </row>
    <row r="256" s="13" customFormat="1">
      <c r="A256" s="13"/>
      <c r="B256" s="234"/>
      <c r="C256" s="235"/>
      <c r="D256" s="227" t="s">
        <v>160</v>
      </c>
      <c r="E256" s="236" t="s">
        <v>19</v>
      </c>
      <c r="F256" s="237" t="s">
        <v>802</v>
      </c>
      <c r="G256" s="235"/>
      <c r="H256" s="236" t="s">
        <v>19</v>
      </c>
      <c r="I256" s="238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160</v>
      </c>
      <c r="AU256" s="243" t="s">
        <v>84</v>
      </c>
      <c r="AV256" s="13" t="s">
        <v>82</v>
      </c>
      <c r="AW256" s="13" t="s">
        <v>37</v>
      </c>
      <c r="AX256" s="13" t="s">
        <v>75</v>
      </c>
      <c r="AY256" s="243" t="s">
        <v>147</v>
      </c>
    </row>
    <row r="257" s="14" customFormat="1">
      <c r="A257" s="14"/>
      <c r="B257" s="244"/>
      <c r="C257" s="245"/>
      <c r="D257" s="227" t="s">
        <v>160</v>
      </c>
      <c r="E257" s="246" t="s">
        <v>19</v>
      </c>
      <c r="F257" s="247" t="s">
        <v>697</v>
      </c>
      <c r="G257" s="245"/>
      <c r="H257" s="248">
        <v>6.6500000000000004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160</v>
      </c>
      <c r="AU257" s="254" t="s">
        <v>84</v>
      </c>
      <c r="AV257" s="14" t="s">
        <v>84</v>
      </c>
      <c r="AW257" s="14" t="s">
        <v>37</v>
      </c>
      <c r="AX257" s="14" t="s">
        <v>75</v>
      </c>
      <c r="AY257" s="254" t="s">
        <v>147</v>
      </c>
    </row>
    <row r="258" s="13" customFormat="1">
      <c r="A258" s="13"/>
      <c r="B258" s="234"/>
      <c r="C258" s="235"/>
      <c r="D258" s="227" t="s">
        <v>160</v>
      </c>
      <c r="E258" s="236" t="s">
        <v>19</v>
      </c>
      <c r="F258" s="237" t="s">
        <v>803</v>
      </c>
      <c r="G258" s="235"/>
      <c r="H258" s="236" t="s">
        <v>19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160</v>
      </c>
      <c r="AU258" s="243" t="s">
        <v>84</v>
      </c>
      <c r="AV258" s="13" t="s">
        <v>82</v>
      </c>
      <c r="AW258" s="13" t="s">
        <v>37</v>
      </c>
      <c r="AX258" s="13" t="s">
        <v>75</v>
      </c>
      <c r="AY258" s="243" t="s">
        <v>147</v>
      </c>
    </row>
    <row r="259" s="14" customFormat="1">
      <c r="A259" s="14"/>
      <c r="B259" s="244"/>
      <c r="C259" s="245"/>
      <c r="D259" s="227" t="s">
        <v>160</v>
      </c>
      <c r="E259" s="246" t="s">
        <v>19</v>
      </c>
      <c r="F259" s="247" t="s">
        <v>302</v>
      </c>
      <c r="G259" s="245"/>
      <c r="H259" s="248">
        <v>20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160</v>
      </c>
      <c r="AU259" s="254" t="s">
        <v>84</v>
      </c>
      <c r="AV259" s="14" t="s">
        <v>84</v>
      </c>
      <c r="AW259" s="14" t="s">
        <v>37</v>
      </c>
      <c r="AX259" s="14" t="s">
        <v>75</v>
      </c>
      <c r="AY259" s="254" t="s">
        <v>147</v>
      </c>
    </row>
    <row r="260" s="15" customFormat="1">
      <c r="A260" s="15"/>
      <c r="B260" s="265"/>
      <c r="C260" s="266"/>
      <c r="D260" s="227" t="s">
        <v>160</v>
      </c>
      <c r="E260" s="267" t="s">
        <v>19</v>
      </c>
      <c r="F260" s="268" t="s">
        <v>260</v>
      </c>
      <c r="G260" s="266"/>
      <c r="H260" s="269">
        <v>26.649999999999999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5" t="s">
        <v>160</v>
      </c>
      <c r="AU260" s="275" t="s">
        <v>84</v>
      </c>
      <c r="AV260" s="15" t="s">
        <v>154</v>
      </c>
      <c r="AW260" s="15" t="s">
        <v>37</v>
      </c>
      <c r="AX260" s="15" t="s">
        <v>82</v>
      </c>
      <c r="AY260" s="275" t="s">
        <v>147</v>
      </c>
    </row>
    <row r="261" s="2" customFormat="1" ht="24.15" customHeight="1">
      <c r="A261" s="40"/>
      <c r="B261" s="41"/>
      <c r="C261" s="214" t="s">
        <v>332</v>
      </c>
      <c r="D261" s="214" t="s">
        <v>149</v>
      </c>
      <c r="E261" s="215" t="s">
        <v>819</v>
      </c>
      <c r="F261" s="216" t="s">
        <v>820</v>
      </c>
      <c r="G261" s="217" t="s">
        <v>357</v>
      </c>
      <c r="H261" s="218">
        <v>26.649999999999999</v>
      </c>
      <c r="I261" s="219"/>
      <c r="J261" s="220">
        <f>ROUND(I261*H261,2)</f>
        <v>0</v>
      </c>
      <c r="K261" s="216" t="s">
        <v>153</v>
      </c>
      <c r="L261" s="46"/>
      <c r="M261" s="221" t="s">
        <v>19</v>
      </c>
      <c r="N261" s="222" t="s">
        <v>46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154</v>
      </c>
      <c r="AT261" s="225" t="s">
        <v>149</v>
      </c>
      <c r="AU261" s="225" t="s">
        <v>84</v>
      </c>
      <c r="AY261" s="19" t="s">
        <v>147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82</v>
      </c>
      <c r="BK261" s="226">
        <f>ROUND(I261*H261,2)</f>
        <v>0</v>
      </c>
      <c r="BL261" s="19" t="s">
        <v>154</v>
      </c>
      <c r="BM261" s="225" t="s">
        <v>821</v>
      </c>
    </row>
    <row r="262" s="2" customFormat="1">
      <c r="A262" s="40"/>
      <c r="B262" s="41"/>
      <c r="C262" s="42"/>
      <c r="D262" s="227" t="s">
        <v>156</v>
      </c>
      <c r="E262" s="42"/>
      <c r="F262" s="228" t="s">
        <v>822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156</v>
      </c>
      <c r="AU262" s="19" t="s">
        <v>84</v>
      </c>
    </row>
    <row r="263" s="2" customFormat="1">
      <c r="A263" s="40"/>
      <c r="B263" s="41"/>
      <c r="C263" s="42"/>
      <c r="D263" s="232" t="s">
        <v>158</v>
      </c>
      <c r="E263" s="42"/>
      <c r="F263" s="233" t="s">
        <v>823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158</v>
      </c>
      <c r="AU263" s="19" t="s">
        <v>84</v>
      </c>
    </row>
    <row r="264" s="13" customFormat="1">
      <c r="A264" s="13"/>
      <c r="B264" s="234"/>
      <c r="C264" s="235"/>
      <c r="D264" s="227" t="s">
        <v>160</v>
      </c>
      <c r="E264" s="236" t="s">
        <v>19</v>
      </c>
      <c r="F264" s="237" t="s">
        <v>161</v>
      </c>
      <c r="G264" s="235"/>
      <c r="H264" s="236" t="s">
        <v>19</v>
      </c>
      <c r="I264" s="238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160</v>
      </c>
      <c r="AU264" s="243" t="s">
        <v>84</v>
      </c>
      <c r="AV264" s="13" t="s">
        <v>82</v>
      </c>
      <c r="AW264" s="13" t="s">
        <v>37</v>
      </c>
      <c r="AX264" s="13" t="s">
        <v>75</v>
      </c>
      <c r="AY264" s="243" t="s">
        <v>147</v>
      </c>
    </row>
    <row r="265" s="13" customFormat="1">
      <c r="A265" s="13"/>
      <c r="B265" s="234"/>
      <c r="C265" s="235"/>
      <c r="D265" s="227" t="s">
        <v>160</v>
      </c>
      <c r="E265" s="236" t="s">
        <v>19</v>
      </c>
      <c r="F265" s="237" t="s">
        <v>802</v>
      </c>
      <c r="G265" s="235"/>
      <c r="H265" s="236" t="s">
        <v>19</v>
      </c>
      <c r="I265" s="238"/>
      <c r="J265" s="235"/>
      <c r="K265" s="235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160</v>
      </c>
      <c r="AU265" s="243" t="s">
        <v>84</v>
      </c>
      <c r="AV265" s="13" t="s">
        <v>82</v>
      </c>
      <c r="AW265" s="13" t="s">
        <v>37</v>
      </c>
      <c r="AX265" s="13" t="s">
        <v>75</v>
      </c>
      <c r="AY265" s="243" t="s">
        <v>147</v>
      </c>
    </row>
    <row r="266" s="14" customFormat="1">
      <c r="A266" s="14"/>
      <c r="B266" s="244"/>
      <c r="C266" s="245"/>
      <c r="D266" s="227" t="s">
        <v>160</v>
      </c>
      <c r="E266" s="246" t="s">
        <v>19</v>
      </c>
      <c r="F266" s="247" t="s">
        <v>697</v>
      </c>
      <c r="G266" s="245"/>
      <c r="H266" s="248">
        <v>6.6500000000000004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160</v>
      </c>
      <c r="AU266" s="254" t="s">
        <v>84</v>
      </c>
      <c r="AV266" s="14" t="s">
        <v>84</v>
      </c>
      <c r="AW266" s="14" t="s">
        <v>37</v>
      </c>
      <c r="AX266" s="14" t="s">
        <v>75</v>
      </c>
      <c r="AY266" s="254" t="s">
        <v>147</v>
      </c>
    </row>
    <row r="267" s="13" customFormat="1">
      <c r="A267" s="13"/>
      <c r="B267" s="234"/>
      <c r="C267" s="235"/>
      <c r="D267" s="227" t="s">
        <v>160</v>
      </c>
      <c r="E267" s="236" t="s">
        <v>19</v>
      </c>
      <c r="F267" s="237" t="s">
        <v>803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160</v>
      </c>
      <c r="AU267" s="243" t="s">
        <v>84</v>
      </c>
      <c r="AV267" s="13" t="s">
        <v>82</v>
      </c>
      <c r="AW267" s="13" t="s">
        <v>37</v>
      </c>
      <c r="AX267" s="13" t="s">
        <v>75</v>
      </c>
      <c r="AY267" s="243" t="s">
        <v>147</v>
      </c>
    </row>
    <row r="268" s="14" customFormat="1">
      <c r="A268" s="14"/>
      <c r="B268" s="244"/>
      <c r="C268" s="245"/>
      <c r="D268" s="227" t="s">
        <v>160</v>
      </c>
      <c r="E268" s="246" t="s">
        <v>19</v>
      </c>
      <c r="F268" s="247" t="s">
        <v>302</v>
      </c>
      <c r="G268" s="245"/>
      <c r="H268" s="248">
        <v>20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160</v>
      </c>
      <c r="AU268" s="254" t="s">
        <v>84</v>
      </c>
      <c r="AV268" s="14" t="s">
        <v>84</v>
      </c>
      <c r="AW268" s="14" t="s">
        <v>37</v>
      </c>
      <c r="AX268" s="14" t="s">
        <v>75</v>
      </c>
      <c r="AY268" s="254" t="s">
        <v>147</v>
      </c>
    </row>
    <row r="269" s="15" customFormat="1">
      <c r="A269" s="15"/>
      <c r="B269" s="265"/>
      <c r="C269" s="266"/>
      <c r="D269" s="227" t="s">
        <v>160</v>
      </c>
      <c r="E269" s="267" t="s">
        <v>19</v>
      </c>
      <c r="F269" s="268" t="s">
        <v>260</v>
      </c>
      <c r="G269" s="266"/>
      <c r="H269" s="269">
        <v>26.649999999999999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5" t="s">
        <v>160</v>
      </c>
      <c r="AU269" s="275" t="s">
        <v>84</v>
      </c>
      <c r="AV269" s="15" t="s">
        <v>154</v>
      </c>
      <c r="AW269" s="15" t="s">
        <v>37</v>
      </c>
      <c r="AX269" s="15" t="s">
        <v>82</v>
      </c>
      <c r="AY269" s="275" t="s">
        <v>147</v>
      </c>
    </row>
    <row r="270" s="2" customFormat="1" ht="24.15" customHeight="1">
      <c r="A270" s="40"/>
      <c r="B270" s="41"/>
      <c r="C270" s="214" t="s">
        <v>341</v>
      </c>
      <c r="D270" s="214" t="s">
        <v>149</v>
      </c>
      <c r="E270" s="215" t="s">
        <v>824</v>
      </c>
      <c r="F270" s="216" t="s">
        <v>825</v>
      </c>
      <c r="G270" s="217" t="s">
        <v>357</v>
      </c>
      <c r="H270" s="218">
        <v>26.649999999999999</v>
      </c>
      <c r="I270" s="219"/>
      <c r="J270" s="220">
        <f>ROUND(I270*H270,2)</f>
        <v>0</v>
      </c>
      <c r="K270" s="216" t="s">
        <v>153</v>
      </c>
      <c r="L270" s="46"/>
      <c r="M270" s="221" t="s">
        <v>19</v>
      </c>
      <c r="N270" s="222" t="s">
        <v>46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154</v>
      </c>
      <c r="AT270" s="225" t="s">
        <v>149</v>
      </c>
      <c r="AU270" s="225" t="s">
        <v>84</v>
      </c>
      <c r="AY270" s="19" t="s">
        <v>147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82</v>
      </c>
      <c r="BK270" s="226">
        <f>ROUND(I270*H270,2)</f>
        <v>0</v>
      </c>
      <c r="BL270" s="19" t="s">
        <v>154</v>
      </c>
      <c r="BM270" s="225" t="s">
        <v>826</v>
      </c>
    </row>
    <row r="271" s="2" customFormat="1">
      <c r="A271" s="40"/>
      <c r="B271" s="41"/>
      <c r="C271" s="42"/>
      <c r="D271" s="227" t="s">
        <v>156</v>
      </c>
      <c r="E271" s="42"/>
      <c r="F271" s="228" t="s">
        <v>827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156</v>
      </c>
      <c r="AU271" s="19" t="s">
        <v>84</v>
      </c>
    </row>
    <row r="272" s="2" customFormat="1">
      <c r="A272" s="40"/>
      <c r="B272" s="41"/>
      <c r="C272" s="42"/>
      <c r="D272" s="232" t="s">
        <v>158</v>
      </c>
      <c r="E272" s="42"/>
      <c r="F272" s="233" t="s">
        <v>828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158</v>
      </c>
      <c r="AU272" s="19" t="s">
        <v>84</v>
      </c>
    </row>
    <row r="273" s="13" customFormat="1">
      <c r="A273" s="13"/>
      <c r="B273" s="234"/>
      <c r="C273" s="235"/>
      <c r="D273" s="227" t="s">
        <v>160</v>
      </c>
      <c r="E273" s="236" t="s">
        <v>19</v>
      </c>
      <c r="F273" s="237" t="s">
        <v>161</v>
      </c>
      <c r="G273" s="235"/>
      <c r="H273" s="236" t="s">
        <v>19</v>
      </c>
      <c r="I273" s="238"/>
      <c r="J273" s="235"/>
      <c r="K273" s="235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160</v>
      </c>
      <c r="AU273" s="243" t="s">
        <v>84</v>
      </c>
      <c r="AV273" s="13" t="s">
        <v>82</v>
      </c>
      <c r="AW273" s="13" t="s">
        <v>37</v>
      </c>
      <c r="AX273" s="13" t="s">
        <v>75</v>
      </c>
      <c r="AY273" s="243" t="s">
        <v>147</v>
      </c>
    </row>
    <row r="274" s="13" customFormat="1">
      <c r="A274" s="13"/>
      <c r="B274" s="234"/>
      <c r="C274" s="235"/>
      <c r="D274" s="227" t="s">
        <v>160</v>
      </c>
      <c r="E274" s="236" t="s">
        <v>19</v>
      </c>
      <c r="F274" s="237" t="s">
        <v>802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160</v>
      </c>
      <c r="AU274" s="243" t="s">
        <v>84</v>
      </c>
      <c r="AV274" s="13" t="s">
        <v>82</v>
      </c>
      <c r="AW274" s="13" t="s">
        <v>37</v>
      </c>
      <c r="AX274" s="13" t="s">
        <v>75</v>
      </c>
      <c r="AY274" s="243" t="s">
        <v>147</v>
      </c>
    </row>
    <row r="275" s="14" customFormat="1">
      <c r="A275" s="14"/>
      <c r="B275" s="244"/>
      <c r="C275" s="245"/>
      <c r="D275" s="227" t="s">
        <v>160</v>
      </c>
      <c r="E275" s="246" t="s">
        <v>19</v>
      </c>
      <c r="F275" s="247" t="s">
        <v>697</v>
      </c>
      <c r="G275" s="245"/>
      <c r="H275" s="248">
        <v>6.6500000000000004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160</v>
      </c>
      <c r="AU275" s="254" t="s">
        <v>84</v>
      </c>
      <c r="AV275" s="14" t="s">
        <v>84</v>
      </c>
      <c r="AW275" s="14" t="s">
        <v>37</v>
      </c>
      <c r="AX275" s="14" t="s">
        <v>75</v>
      </c>
      <c r="AY275" s="254" t="s">
        <v>147</v>
      </c>
    </row>
    <row r="276" s="13" customFormat="1">
      <c r="A276" s="13"/>
      <c r="B276" s="234"/>
      <c r="C276" s="235"/>
      <c r="D276" s="227" t="s">
        <v>160</v>
      </c>
      <c r="E276" s="236" t="s">
        <v>19</v>
      </c>
      <c r="F276" s="237" t="s">
        <v>803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160</v>
      </c>
      <c r="AU276" s="243" t="s">
        <v>84</v>
      </c>
      <c r="AV276" s="13" t="s">
        <v>82</v>
      </c>
      <c r="AW276" s="13" t="s">
        <v>37</v>
      </c>
      <c r="AX276" s="13" t="s">
        <v>75</v>
      </c>
      <c r="AY276" s="243" t="s">
        <v>147</v>
      </c>
    </row>
    <row r="277" s="14" customFormat="1">
      <c r="A277" s="14"/>
      <c r="B277" s="244"/>
      <c r="C277" s="245"/>
      <c r="D277" s="227" t="s">
        <v>160</v>
      </c>
      <c r="E277" s="246" t="s">
        <v>19</v>
      </c>
      <c r="F277" s="247" t="s">
        <v>302</v>
      </c>
      <c r="G277" s="245"/>
      <c r="H277" s="248">
        <v>20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160</v>
      </c>
      <c r="AU277" s="254" t="s">
        <v>84</v>
      </c>
      <c r="AV277" s="14" t="s">
        <v>84</v>
      </c>
      <c r="AW277" s="14" t="s">
        <v>37</v>
      </c>
      <c r="AX277" s="14" t="s">
        <v>75</v>
      </c>
      <c r="AY277" s="254" t="s">
        <v>147</v>
      </c>
    </row>
    <row r="278" s="15" customFormat="1">
      <c r="A278" s="15"/>
      <c r="B278" s="265"/>
      <c r="C278" s="266"/>
      <c r="D278" s="227" t="s">
        <v>160</v>
      </c>
      <c r="E278" s="267" t="s">
        <v>19</v>
      </c>
      <c r="F278" s="268" t="s">
        <v>260</v>
      </c>
      <c r="G278" s="266"/>
      <c r="H278" s="269">
        <v>26.649999999999999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5" t="s">
        <v>160</v>
      </c>
      <c r="AU278" s="275" t="s">
        <v>84</v>
      </c>
      <c r="AV278" s="15" t="s">
        <v>154</v>
      </c>
      <c r="AW278" s="15" t="s">
        <v>37</v>
      </c>
      <c r="AX278" s="15" t="s">
        <v>82</v>
      </c>
      <c r="AY278" s="275" t="s">
        <v>147</v>
      </c>
    </row>
    <row r="279" s="2" customFormat="1" ht="24.15" customHeight="1">
      <c r="A279" s="40"/>
      <c r="B279" s="41"/>
      <c r="C279" s="214" t="s">
        <v>346</v>
      </c>
      <c r="D279" s="214" t="s">
        <v>149</v>
      </c>
      <c r="E279" s="215" t="s">
        <v>824</v>
      </c>
      <c r="F279" s="216" t="s">
        <v>825</v>
      </c>
      <c r="G279" s="217" t="s">
        <v>357</v>
      </c>
      <c r="H279" s="218">
        <v>300</v>
      </c>
      <c r="I279" s="219"/>
      <c r="J279" s="220">
        <f>ROUND(I279*H279,2)</f>
        <v>0</v>
      </c>
      <c r="K279" s="216" t="s">
        <v>153</v>
      </c>
      <c r="L279" s="46"/>
      <c r="M279" s="221" t="s">
        <v>19</v>
      </c>
      <c r="N279" s="222" t="s">
        <v>46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154</v>
      </c>
      <c r="AT279" s="225" t="s">
        <v>149</v>
      </c>
      <c r="AU279" s="225" t="s">
        <v>84</v>
      </c>
      <c r="AY279" s="19" t="s">
        <v>147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82</v>
      </c>
      <c r="BK279" s="226">
        <f>ROUND(I279*H279,2)</f>
        <v>0</v>
      </c>
      <c r="BL279" s="19" t="s">
        <v>154</v>
      </c>
      <c r="BM279" s="225" t="s">
        <v>829</v>
      </c>
    </row>
    <row r="280" s="2" customFormat="1">
      <c r="A280" s="40"/>
      <c r="B280" s="41"/>
      <c r="C280" s="42"/>
      <c r="D280" s="227" t="s">
        <v>156</v>
      </c>
      <c r="E280" s="42"/>
      <c r="F280" s="228" t="s">
        <v>827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156</v>
      </c>
      <c r="AU280" s="19" t="s">
        <v>84</v>
      </c>
    </row>
    <row r="281" s="2" customFormat="1">
      <c r="A281" s="40"/>
      <c r="B281" s="41"/>
      <c r="C281" s="42"/>
      <c r="D281" s="232" t="s">
        <v>158</v>
      </c>
      <c r="E281" s="42"/>
      <c r="F281" s="233" t="s">
        <v>828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158</v>
      </c>
      <c r="AU281" s="19" t="s">
        <v>84</v>
      </c>
    </row>
    <row r="282" s="13" customFormat="1">
      <c r="A282" s="13"/>
      <c r="B282" s="234"/>
      <c r="C282" s="235"/>
      <c r="D282" s="227" t="s">
        <v>160</v>
      </c>
      <c r="E282" s="236" t="s">
        <v>19</v>
      </c>
      <c r="F282" s="237" t="s">
        <v>830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160</v>
      </c>
      <c r="AU282" s="243" t="s">
        <v>84</v>
      </c>
      <c r="AV282" s="13" t="s">
        <v>82</v>
      </c>
      <c r="AW282" s="13" t="s">
        <v>37</v>
      </c>
      <c r="AX282" s="13" t="s">
        <v>75</v>
      </c>
      <c r="AY282" s="243" t="s">
        <v>147</v>
      </c>
    </row>
    <row r="283" s="13" customFormat="1">
      <c r="A283" s="13"/>
      <c r="B283" s="234"/>
      <c r="C283" s="235"/>
      <c r="D283" s="227" t="s">
        <v>160</v>
      </c>
      <c r="E283" s="236" t="s">
        <v>19</v>
      </c>
      <c r="F283" s="237" t="s">
        <v>831</v>
      </c>
      <c r="G283" s="235"/>
      <c r="H283" s="236" t="s">
        <v>19</v>
      </c>
      <c r="I283" s="238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160</v>
      </c>
      <c r="AU283" s="243" t="s">
        <v>84</v>
      </c>
      <c r="AV283" s="13" t="s">
        <v>82</v>
      </c>
      <c r="AW283" s="13" t="s">
        <v>37</v>
      </c>
      <c r="AX283" s="13" t="s">
        <v>75</v>
      </c>
      <c r="AY283" s="243" t="s">
        <v>147</v>
      </c>
    </row>
    <row r="284" s="13" customFormat="1">
      <c r="A284" s="13"/>
      <c r="B284" s="234"/>
      <c r="C284" s="235"/>
      <c r="D284" s="227" t="s">
        <v>160</v>
      </c>
      <c r="E284" s="236" t="s">
        <v>19</v>
      </c>
      <c r="F284" s="237" t="s">
        <v>832</v>
      </c>
      <c r="G284" s="235"/>
      <c r="H284" s="236" t="s">
        <v>19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160</v>
      </c>
      <c r="AU284" s="243" t="s">
        <v>84</v>
      </c>
      <c r="AV284" s="13" t="s">
        <v>82</v>
      </c>
      <c r="AW284" s="13" t="s">
        <v>37</v>
      </c>
      <c r="AX284" s="13" t="s">
        <v>75</v>
      </c>
      <c r="AY284" s="243" t="s">
        <v>147</v>
      </c>
    </row>
    <row r="285" s="14" customFormat="1">
      <c r="A285" s="14"/>
      <c r="B285" s="244"/>
      <c r="C285" s="245"/>
      <c r="D285" s="227" t="s">
        <v>160</v>
      </c>
      <c r="E285" s="246" t="s">
        <v>19</v>
      </c>
      <c r="F285" s="247" t="s">
        <v>833</v>
      </c>
      <c r="G285" s="245"/>
      <c r="H285" s="248">
        <v>300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160</v>
      </c>
      <c r="AU285" s="254" t="s">
        <v>84</v>
      </c>
      <c r="AV285" s="14" t="s">
        <v>84</v>
      </c>
      <c r="AW285" s="14" t="s">
        <v>37</v>
      </c>
      <c r="AX285" s="14" t="s">
        <v>82</v>
      </c>
      <c r="AY285" s="254" t="s">
        <v>147</v>
      </c>
    </row>
    <row r="286" s="2" customFormat="1" ht="24.15" customHeight="1">
      <c r="A286" s="40"/>
      <c r="B286" s="41"/>
      <c r="C286" s="214" t="s">
        <v>354</v>
      </c>
      <c r="D286" s="214" t="s">
        <v>149</v>
      </c>
      <c r="E286" s="215" t="s">
        <v>834</v>
      </c>
      <c r="F286" s="216" t="s">
        <v>835</v>
      </c>
      <c r="G286" s="217" t="s">
        <v>357</v>
      </c>
      <c r="H286" s="218">
        <v>2.4500000000000002</v>
      </c>
      <c r="I286" s="219"/>
      <c r="J286" s="220">
        <f>ROUND(I286*H286,2)</f>
        <v>0</v>
      </c>
      <c r="K286" s="216" t="s">
        <v>153</v>
      </c>
      <c r="L286" s="46"/>
      <c r="M286" s="221" t="s">
        <v>19</v>
      </c>
      <c r="N286" s="222" t="s">
        <v>46</v>
      </c>
      <c r="O286" s="86"/>
      <c r="P286" s="223">
        <f>O286*H286</f>
        <v>0</v>
      </c>
      <c r="Q286" s="223">
        <v>0.089219999999999994</v>
      </c>
      <c r="R286" s="223">
        <f>Q286*H286</f>
        <v>0.21858900000000001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154</v>
      </c>
      <c r="AT286" s="225" t="s">
        <v>149</v>
      </c>
      <c r="AU286" s="225" t="s">
        <v>84</v>
      </c>
      <c r="AY286" s="19" t="s">
        <v>147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82</v>
      </c>
      <c r="BK286" s="226">
        <f>ROUND(I286*H286,2)</f>
        <v>0</v>
      </c>
      <c r="BL286" s="19" t="s">
        <v>154</v>
      </c>
      <c r="BM286" s="225" t="s">
        <v>836</v>
      </c>
    </row>
    <row r="287" s="2" customFormat="1">
      <c r="A287" s="40"/>
      <c r="B287" s="41"/>
      <c r="C287" s="42"/>
      <c r="D287" s="227" t="s">
        <v>156</v>
      </c>
      <c r="E287" s="42"/>
      <c r="F287" s="228" t="s">
        <v>837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156</v>
      </c>
      <c r="AU287" s="19" t="s">
        <v>84</v>
      </c>
    </row>
    <row r="288" s="2" customFormat="1">
      <c r="A288" s="40"/>
      <c r="B288" s="41"/>
      <c r="C288" s="42"/>
      <c r="D288" s="232" t="s">
        <v>158</v>
      </c>
      <c r="E288" s="42"/>
      <c r="F288" s="233" t="s">
        <v>838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158</v>
      </c>
      <c r="AU288" s="19" t="s">
        <v>84</v>
      </c>
    </row>
    <row r="289" s="13" customFormat="1">
      <c r="A289" s="13"/>
      <c r="B289" s="234"/>
      <c r="C289" s="235"/>
      <c r="D289" s="227" t="s">
        <v>160</v>
      </c>
      <c r="E289" s="236" t="s">
        <v>19</v>
      </c>
      <c r="F289" s="237" t="s">
        <v>161</v>
      </c>
      <c r="G289" s="235"/>
      <c r="H289" s="236" t="s">
        <v>19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160</v>
      </c>
      <c r="AU289" s="243" t="s">
        <v>84</v>
      </c>
      <c r="AV289" s="13" t="s">
        <v>82</v>
      </c>
      <c r="AW289" s="13" t="s">
        <v>37</v>
      </c>
      <c r="AX289" s="13" t="s">
        <v>75</v>
      </c>
      <c r="AY289" s="243" t="s">
        <v>147</v>
      </c>
    </row>
    <row r="290" s="13" customFormat="1">
      <c r="A290" s="13"/>
      <c r="B290" s="234"/>
      <c r="C290" s="235"/>
      <c r="D290" s="227" t="s">
        <v>160</v>
      </c>
      <c r="E290" s="236" t="s">
        <v>19</v>
      </c>
      <c r="F290" s="237" t="s">
        <v>801</v>
      </c>
      <c r="G290" s="235"/>
      <c r="H290" s="236" t="s">
        <v>19</v>
      </c>
      <c r="I290" s="238"/>
      <c r="J290" s="235"/>
      <c r="K290" s="235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160</v>
      </c>
      <c r="AU290" s="243" t="s">
        <v>84</v>
      </c>
      <c r="AV290" s="13" t="s">
        <v>82</v>
      </c>
      <c r="AW290" s="13" t="s">
        <v>37</v>
      </c>
      <c r="AX290" s="13" t="s">
        <v>75</v>
      </c>
      <c r="AY290" s="243" t="s">
        <v>147</v>
      </c>
    </row>
    <row r="291" s="14" customFormat="1">
      <c r="A291" s="14"/>
      <c r="B291" s="244"/>
      <c r="C291" s="245"/>
      <c r="D291" s="227" t="s">
        <v>160</v>
      </c>
      <c r="E291" s="246" t="s">
        <v>19</v>
      </c>
      <c r="F291" s="247" t="s">
        <v>690</v>
      </c>
      <c r="G291" s="245"/>
      <c r="H291" s="248">
        <v>2.4500000000000002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160</v>
      </c>
      <c r="AU291" s="254" t="s">
        <v>84</v>
      </c>
      <c r="AV291" s="14" t="s">
        <v>84</v>
      </c>
      <c r="AW291" s="14" t="s">
        <v>37</v>
      </c>
      <c r="AX291" s="14" t="s">
        <v>82</v>
      </c>
      <c r="AY291" s="254" t="s">
        <v>147</v>
      </c>
    </row>
    <row r="292" s="2" customFormat="1" ht="24.15" customHeight="1">
      <c r="A292" s="40"/>
      <c r="B292" s="41"/>
      <c r="C292" s="255" t="s">
        <v>365</v>
      </c>
      <c r="D292" s="255" t="s">
        <v>169</v>
      </c>
      <c r="E292" s="256" t="s">
        <v>839</v>
      </c>
      <c r="F292" s="257" t="s">
        <v>840</v>
      </c>
      <c r="G292" s="258" t="s">
        <v>357</v>
      </c>
      <c r="H292" s="259">
        <v>0.505</v>
      </c>
      <c r="I292" s="260"/>
      <c r="J292" s="261">
        <f>ROUND(I292*H292,2)</f>
        <v>0</v>
      </c>
      <c r="K292" s="257" t="s">
        <v>153</v>
      </c>
      <c r="L292" s="262"/>
      <c r="M292" s="263" t="s">
        <v>19</v>
      </c>
      <c r="N292" s="264" t="s">
        <v>46</v>
      </c>
      <c r="O292" s="86"/>
      <c r="P292" s="223">
        <f>O292*H292</f>
        <v>0</v>
      </c>
      <c r="Q292" s="223">
        <v>0.113</v>
      </c>
      <c r="R292" s="223">
        <f>Q292*H292</f>
        <v>0.057065000000000005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213</v>
      </c>
      <c r="AT292" s="225" t="s">
        <v>169</v>
      </c>
      <c r="AU292" s="225" t="s">
        <v>84</v>
      </c>
      <c r="AY292" s="19" t="s">
        <v>147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82</v>
      </c>
      <c r="BK292" s="226">
        <f>ROUND(I292*H292,2)</f>
        <v>0</v>
      </c>
      <c r="BL292" s="19" t="s">
        <v>154</v>
      </c>
      <c r="BM292" s="225" t="s">
        <v>841</v>
      </c>
    </row>
    <row r="293" s="2" customFormat="1">
      <c r="A293" s="40"/>
      <c r="B293" s="41"/>
      <c r="C293" s="42"/>
      <c r="D293" s="227" t="s">
        <v>156</v>
      </c>
      <c r="E293" s="42"/>
      <c r="F293" s="228" t="s">
        <v>840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156</v>
      </c>
      <c r="AU293" s="19" t="s">
        <v>84</v>
      </c>
    </row>
    <row r="294" s="13" customFormat="1">
      <c r="A294" s="13"/>
      <c r="B294" s="234"/>
      <c r="C294" s="235"/>
      <c r="D294" s="227" t="s">
        <v>160</v>
      </c>
      <c r="E294" s="236" t="s">
        <v>19</v>
      </c>
      <c r="F294" s="237" t="s">
        <v>161</v>
      </c>
      <c r="G294" s="235"/>
      <c r="H294" s="236" t="s">
        <v>19</v>
      </c>
      <c r="I294" s="238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160</v>
      </c>
      <c r="AU294" s="243" t="s">
        <v>84</v>
      </c>
      <c r="AV294" s="13" t="s">
        <v>82</v>
      </c>
      <c r="AW294" s="13" t="s">
        <v>37</v>
      </c>
      <c r="AX294" s="13" t="s">
        <v>75</v>
      </c>
      <c r="AY294" s="243" t="s">
        <v>147</v>
      </c>
    </row>
    <row r="295" s="13" customFormat="1">
      <c r="A295" s="13"/>
      <c r="B295" s="234"/>
      <c r="C295" s="235"/>
      <c r="D295" s="227" t="s">
        <v>160</v>
      </c>
      <c r="E295" s="236" t="s">
        <v>19</v>
      </c>
      <c r="F295" s="237" t="s">
        <v>842</v>
      </c>
      <c r="G295" s="235"/>
      <c r="H295" s="236" t="s">
        <v>19</v>
      </c>
      <c r="I295" s="238"/>
      <c r="J295" s="235"/>
      <c r="K295" s="235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160</v>
      </c>
      <c r="AU295" s="243" t="s">
        <v>84</v>
      </c>
      <c r="AV295" s="13" t="s">
        <v>82</v>
      </c>
      <c r="AW295" s="13" t="s">
        <v>37</v>
      </c>
      <c r="AX295" s="13" t="s">
        <v>75</v>
      </c>
      <c r="AY295" s="243" t="s">
        <v>147</v>
      </c>
    </row>
    <row r="296" s="13" customFormat="1">
      <c r="A296" s="13"/>
      <c r="B296" s="234"/>
      <c r="C296" s="235"/>
      <c r="D296" s="227" t="s">
        <v>160</v>
      </c>
      <c r="E296" s="236" t="s">
        <v>19</v>
      </c>
      <c r="F296" s="237" t="s">
        <v>801</v>
      </c>
      <c r="G296" s="235"/>
      <c r="H296" s="236" t="s">
        <v>19</v>
      </c>
      <c r="I296" s="238"/>
      <c r="J296" s="235"/>
      <c r="K296" s="235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160</v>
      </c>
      <c r="AU296" s="243" t="s">
        <v>84</v>
      </c>
      <c r="AV296" s="13" t="s">
        <v>82</v>
      </c>
      <c r="AW296" s="13" t="s">
        <v>37</v>
      </c>
      <c r="AX296" s="13" t="s">
        <v>75</v>
      </c>
      <c r="AY296" s="243" t="s">
        <v>147</v>
      </c>
    </row>
    <row r="297" s="14" customFormat="1">
      <c r="A297" s="14"/>
      <c r="B297" s="244"/>
      <c r="C297" s="245"/>
      <c r="D297" s="227" t="s">
        <v>160</v>
      </c>
      <c r="E297" s="246" t="s">
        <v>19</v>
      </c>
      <c r="F297" s="247" t="s">
        <v>843</v>
      </c>
      <c r="G297" s="245"/>
      <c r="H297" s="248">
        <v>0.48999999999999999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160</v>
      </c>
      <c r="AU297" s="254" t="s">
        <v>84</v>
      </c>
      <c r="AV297" s="14" t="s">
        <v>84</v>
      </c>
      <c r="AW297" s="14" t="s">
        <v>37</v>
      </c>
      <c r="AX297" s="14" t="s">
        <v>82</v>
      </c>
      <c r="AY297" s="254" t="s">
        <v>147</v>
      </c>
    </row>
    <row r="298" s="14" customFormat="1">
      <c r="A298" s="14"/>
      <c r="B298" s="244"/>
      <c r="C298" s="245"/>
      <c r="D298" s="227" t="s">
        <v>160</v>
      </c>
      <c r="E298" s="245"/>
      <c r="F298" s="247" t="s">
        <v>844</v>
      </c>
      <c r="G298" s="245"/>
      <c r="H298" s="248">
        <v>0.505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160</v>
      </c>
      <c r="AU298" s="254" t="s">
        <v>84</v>
      </c>
      <c r="AV298" s="14" t="s">
        <v>84</v>
      </c>
      <c r="AW298" s="14" t="s">
        <v>4</v>
      </c>
      <c r="AX298" s="14" t="s">
        <v>82</v>
      </c>
      <c r="AY298" s="254" t="s">
        <v>147</v>
      </c>
    </row>
    <row r="299" s="12" customFormat="1" ht="22.8" customHeight="1">
      <c r="A299" s="12"/>
      <c r="B299" s="198"/>
      <c r="C299" s="199"/>
      <c r="D299" s="200" t="s">
        <v>74</v>
      </c>
      <c r="E299" s="212" t="s">
        <v>218</v>
      </c>
      <c r="F299" s="212" t="s">
        <v>845</v>
      </c>
      <c r="G299" s="199"/>
      <c r="H299" s="199"/>
      <c r="I299" s="202"/>
      <c r="J299" s="213">
        <f>BK299</f>
        <v>0</v>
      </c>
      <c r="K299" s="199"/>
      <c r="L299" s="204"/>
      <c r="M299" s="205"/>
      <c r="N299" s="206"/>
      <c r="O299" s="206"/>
      <c r="P299" s="207">
        <f>SUM(P300:P311)</f>
        <v>0</v>
      </c>
      <c r="Q299" s="206"/>
      <c r="R299" s="207">
        <f>SUM(R300:R311)</f>
        <v>0</v>
      </c>
      <c r="S299" s="206"/>
      <c r="T299" s="208">
        <f>SUM(T300:T311)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9" t="s">
        <v>82</v>
      </c>
      <c r="AT299" s="210" t="s">
        <v>74</v>
      </c>
      <c r="AU299" s="210" t="s">
        <v>82</v>
      </c>
      <c r="AY299" s="209" t="s">
        <v>147</v>
      </c>
      <c r="BK299" s="211">
        <f>SUM(BK300:BK311)</f>
        <v>0</v>
      </c>
    </row>
    <row r="300" s="2" customFormat="1" ht="16.5" customHeight="1">
      <c r="A300" s="40"/>
      <c r="B300" s="41"/>
      <c r="C300" s="214" t="s">
        <v>371</v>
      </c>
      <c r="D300" s="214" t="s">
        <v>149</v>
      </c>
      <c r="E300" s="215" t="s">
        <v>846</v>
      </c>
      <c r="F300" s="216" t="s">
        <v>847</v>
      </c>
      <c r="G300" s="217" t="s">
        <v>176</v>
      </c>
      <c r="H300" s="218">
        <v>26.399999999999999</v>
      </c>
      <c r="I300" s="219"/>
      <c r="J300" s="220">
        <f>ROUND(I300*H300,2)</f>
        <v>0</v>
      </c>
      <c r="K300" s="216" t="s">
        <v>153</v>
      </c>
      <c r="L300" s="46"/>
      <c r="M300" s="221" t="s">
        <v>19</v>
      </c>
      <c r="N300" s="222" t="s">
        <v>46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154</v>
      </c>
      <c r="AT300" s="225" t="s">
        <v>149</v>
      </c>
      <c r="AU300" s="225" t="s">
        <v>84</v>
      </c>
      <c r="AY300" s="19" t="s">
        <v>147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82</v>
      </c>
      <c r="BK300" s="226">
        <f>ROUND(I300*H300,2)</f>
        <v>0</v>
      </c>
      <c r="BL300" s="19" t="s">
        <v>154</v>
      </c>
      <c r="BM300" s="225" t="s">
        <v>848</v>
      </c>
    </row>
    <row r="301" s="2" customFormat="1">
      <c r="A301" s="40"/>
      <c r="B301" s="41"/>
      <c r="C301" s="42"/>
      <c r="D301" s="227" t="s">
        <v>156</v>
      </c>
      <c r="E301" s="42"/>
      <c r="F301" s="228" t="s">
        <v>849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156</v>
      </c>
      <c r="AU301" s="19" t="s">
        <v>84</v>
      </c>
    </row>
    <row r="302" s="2" customFormat="1">
      <c r="A302" s="40"/>
      <c r="B302" s="41"/>
      <c r="C302" s="42"/>
      <c r="D302" s="232" t="s">
        <v>158</v>
      </c>
      <c r="E302" s="42"/>
      <c r="F302" s="233" t="s">
        <v>850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158</v>
      </c>
      <c r="AU302" s="19" t="s">
        <v>84</v>
      </c>
    </row>
    <row r="303" s="13" customFormat="1">
      <c r="A303" s="13"/>
      <c r="B303" s="234"/>
      <c r="C303" s="235"/>
      <c r="D303" s="227" t="s">
        <v>160</v>
      </c>
      <c r="E303" s="236" t="s">
        <v>19</v>
      </c>
      <c r="F303" s="237" t="s">
        <v>161</v>
      </c>
      <c r="G303" s="235"/>
      <c r="H303" s="236" t="s">
        <v>19</v>
      </c>
      <c r="I303" s="238"/>
      <c r="J303" s="235"/>
      <c r="K303" s="235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160</v>
      </c>
      <c r="AU303" s="243" t="s">
        <v>84</v>
      </c>
      <c r="AV303" s="13" t="s">
        <v>82</v>
      </c>
      <c r="AW303" s="13" t="s">
        <v>37</v>
      </c>
      <c r="AX303" s="13" t="s">
        <v>75</v>
      </c>
      <c r="AY303" s="243" t="s">
        <v>147</v>
      </c>
    </row>
    <row r="304" s="13" customFormat="1">
      <c r="A304" s="13"/>
      <c r="B304" s="234"/>
      <c r="C304" s="235"/>
      <c r="D304" s="227" t="s">
        <v>160</v>
      </c>
      <c r="E304" s="236" t="s">
        <v>19</v>
      </c>
      <c r="F304" s="237" t="s">
        <v>851</v>
      </c>
      <c r="G304" s="235"/>
      <c r="H304" s="236" t="s">
        <v>19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160</v>
      </c>
      <c r="AU304" s="243" t="s">
        <v>84</v>
      </c>
      <c r="AV304" s="13" t="s">
        <v>82</v>
      </c>
      <c r="AW304" s="13" t="s">
        <v>37</v>
      </c>
      <c r="AX304" s="13" t="s">
        <v>75</v>
      </c>
      <c r="AY304" s="243" t="s">
        <v>147</v>
      </c>
    </row>
    <row r="305" s="14" customFormat="1">
      <c r="A305" s="14"/>
      <c r="B305" s="244"/>
      <c r="C305" s="245"/>
      <c r="D305" s="227" t="s">
        <v>160</v>
      </c>
      <c r="E305" s="246" t="s">
        <v>19</v>
      </c>
      <c r="F305" s="247" t="s">
        <v>852</v>
      </c>
      <c r="G305" s="245"/>
      <c r="H305" s="248">
        <v>26.399999999999999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160</v>
      </c>
      <c r="AU305" s="254" t="s">
        <v>84</v>
      </c>
      <c r="AV305" s="14" t="s">
        <v>84</v>
      </c>
      <c r="AW305" s="14" t="s">
        <v>37</v>
      </c>
      <c r="AX305" s="14" t="s">
        <v>82</v>
      </c>
      <c r="AY305" s="254" t="s">
        <v>147</v>
      </c>
    </row>
    <row r="306" s="2" customFormat="1" ht="24.15" customHeight="1">
      <c r="A306" s="40"/>
      <c r="B306" s="41"/>
      <c r="C306" s="214" t="s">
        <v>377</v>
      </c>
      <c r="D306" s="214" t="s">
        <v>149</v>
      </c>
      <c r="E306" s="215" t="s">
        <v>853</v>
      </c>
      <c r="F306" s="216" t="s">
        <v>854</v>
      </c>
      <c r="G306" s="217" t="s">
        <v>357</v>
      </c>
      <c r="H306" s="218">
        <v>2.4500000000000002</v>
      </c>
      <c r="I306" s="219"/>
      <c r="J306" s="220">
        <f>ROUND(I306*H306,2)</f>
        <v>0</v>
      </c>
      <c r="K306" s="216" t="s">
        <v>153</v>
      </c>
      <c r="L306" s="46"/>
      <c r="M306" s="221" t="s">
        <v>19</v>
      </c>
      <c r="N306" s="222" t="s">
        <v>46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154</v>
      </c>
      <c r="AT306" s="225" t="s">
        <v>149</v>
      </c>
      <c r="AU306" s="225" t="s">
        <v>84</v>
      </c>
      <c r="AY306" s="19" t="s">
        <v>147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82</v>
      </c>
      <c r="BK306" s="226">
        <f>ROUND(I306*H306,2)</f>
        <v>0</v>
      </c>
      <c r="BL306" s="19" t="s">
        <v>154</v>
      </c>
      <c r="BM306" s="225" t="s">
        <v>855</v>
      </c>
    </row>
    <row r="307" s="2" customFormat="1">
      <c r="A307" s="40"/>
      <c r="B307" s="41"/>
      <c r="C307" s="42"/>
      <c r="D307" s="227" t="s">
        <v>156</v>
      </c>
      <c r="E307" s="42"/>
      <c r="F307" s="228" t="s">
        <v>856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156</v>
      </c>
      <c r="AU307" s="19" t="s">
        <v>84</v>
      </c>
    </row>
    <row r="308" s="2" customFormat="1">
      <c r="A308" s="40"/>
      <c r="B308" s="41"/>
      <c r="C308" s="42"/>
      <c r="D308" s="232" t="s">
        <v>158</v>
      </c>
      <c r="E308" s="42"/>
      <c r="F308" s="233" t="s">
        <v>857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158</v>
      </c>
      <c r="AU308" s="19" t="s">
        <v>84</v>
      </c>
    </row>
    <row r="309" s="13" customFormat="1">
      <c r="A309" s="13"/>
      <c r="B309" s="234"/>
      <c r="C309" s="235"/>
      <c r="D309" s="227" t="s">
        <v>160</v>
      </c>
      <c r="E309" s="236" t="s">
        <v>19</v>
      </c>
      <c r="F309" s="237" t="s">
        <v>161</v>
      </c>
      <c r="G309" s="235"/>
      <c r="H309" s="236" t="s">
        <v>19</v>
      </c>
      <c r="I309" s="238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160</v>
      </c>
      <c r="AU309" s="243" t="s">
        <v>84</v>
      </c>
      <c r="AV309" s="13" t="s">
        <v>82</v>
      </c>
      <c r="AW309" s="13" t="s">
        <v>37</v>
      </c>
      <c r="AX309" s="13" t="s">
        <v>75</v>
      </c>
      <c r="AY309" s="243" t="s">
        <v>147</v>
      </c>
    </row>
    <row r="310" s="13" customFormat="1">
      <c r="A310" s="13"/>
      <c r="B310" s="234"/>
      <c r="C310" s="235"/>
      <c r="D310" s="227" t="s">
        <v>160</v>
      </c>
      <c r="E310" s="236" t="s">
        <v>19</v>
      </c>
      <c r="F310" s="237" t="s">
        <v>689</v>
      </c>
      <c r="G310" s="235"/>
      <c r="H310" s="236" t="s">
        <v>19</v>
      </c>
      <c r="I310" s="238"/>
      <c r="J310" s="235"/>
      <c r="K310" s="235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160</v>
      </c>
      <c r="AU310" s="243" t="s">
        <v>84</v>
      </c>
      <c r="AV310" s="13" t="s">
        <v>82</v>
      </c>
      <c r="AW310" s="13" t="s">
        <v>37</v>
      </c>
      <c r="AX310" s="13" t="s">
        <v>75</v>
      </c>
      <c r="AY310" s="243" t="s">
        <v>147</v>
      </c>
    </row>
    <row r="311" s="14" customFormat="1">
      <c r="A311" s="14"/>
      <c r="B311" s="244"/>
      <c r="C311" s="245"/>
      <c r="D311" s="227" t="s">
        <v>160</v>
      </c>
      <c r="E311" s="246" t="s">
        <v>19</v>
      </c>
      <c r="F311" s="247" t="s">
        <v>690</v>
      </c>
      <c r="G311" s="245"/>
      <c r="H311" s="248">
        <v>2.4500000000000002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160</v>
      </c>
      <c r="AU311" s="254" t="s">
        <v>84</v>
      </c>
      <c r="AV311" s="14" t="s">
        <v>84</v>
      </c>
      <c r="AW311" s="14" t="s">
        <v>37</v>
      </c>
      <c r="AX311" s="14" t="s">
        <v>82</v>
      </c>
      <c r="AY311" s="254" t="s">
        <v>147</v>
      </c>
    </row>
    <row r="312" s="12" customFormat="1" ht="22.8" customHeight="1">
      <c r="A312" s="12"/>
      <c r="B312" s="198"/>
      <c r="C312" s="199"/>
      <c r="D312" s="200" t="s">
        <v>74</v>
      </c>
      <c r="E312" s="212" t="s">
        <v>858</v>
      </c>
      <c r="F312" s="212" t="s">
        <v>859</v>
      </c>
      <c r="G312" s="199"/>
      <c r="H312" s="199"/>
      <c r="I312" s="202"/>
      <c r="J312" s="213">
        <f>BK312</f>
        <v>0</v>
      </c>
      <c r="K312" s="199"/>
      <c r="L312" s="204"/>
      <c r="M312" s="205"/>
      <c r="N312" s="206"/>
      <c r="O312" s="206"/>
      <c r="P312" s="207">
        <f>SUM(P313:P336)</f>
        <v>0</v>
      </c>
      <c r="Q312" s="206"/>
      <c r="R312" s="207">
        <f>SUM(R313:R336)</f>
        <v>0</v>
      </c>
      <c r="S312" s="206"/>
      <c r="T312" s="208">
        <f>SUM(T313:T336)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9" t="s">
        <v>82</v>
      </c>
      <c r="AT312" s="210" t="s">
        <v>74</v>
      </c>
      <c r="AU312" s="210" t="s">
        <v>82</v>
      </c>
      <c r="AY312" s="209" t="s">
        <v>147</v>
      </c>
      <c r="BK312" s="211">
        <f>SUM(BK313:BK336)</f>
        <v>0</v>
      </c>
    </row>
    <row r="313" s="2" customFormat="1" ht="21.75" customHeight="1">
      <c r="A313" s="40"/>
      <c r="B313" s="41"/>
      <c r="C313" s="214" t="s">
        <v>390</v>
      </c>
      <c r="D313" s="214" t="s">
        <v>149</v>
      </c>
      <c r="E313" s="215" t="s">
        <v>860</v>
      </c>
      <c r="F313" s="216" t="s">
        <v>861</v>
      </c>
      <c r="G313" s="217" t="s">
        <v>862</v>
      </c>
      <c r="H313" s="218">
        <v>2.9809999999999999</v>
      </c>
      <c r="I313" s="219"/>
      <c r="J313" s="220">
        <f>ROUND(I313*H313,2)</f>
        <v>0</v>
      </c>
      <c r="K313" s="216" t="s">
        <v>153</v>
      </c>
      <c r="L313" s="46"/>
      <c r="M313" s="221" t="s">
        <v>19</v>
      </c>
      <c r="N313" s="222" t="s">
        <v>46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154</v>
      </c>
      <c r="AT313" s="225" t="s">
        <v>149</v>
      </c>
      <c r="AU313" s="225" t="s">
        <v>84</v>
      </c>
      <c r="AY313" s="19" t="s">
        <v>147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82</v>
      </c>
      <c r="BK313" s="226">
        <f>ROUND(I313*H313,2)</f>
        <v>0</v>
      </c>
      <c r="BL313" s="19" t="s">
        <v>154</v>
      </c>
      <c r="BM313" s="225" t="s">
        <v>863</v>
      </c>
    </row>
    <row r="314" s="2" customFormat="1">
      <c r="A314" s="40"/>
      <c r="B314" s="41"/>
      <c r="C314" s="42"/>
      <c r="D314" s="227" t="s">
        <v>156</v>
      </c>
      <c r="E314" s="42"/>
      <c r="F314" s="228" t="s">
        <v>864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156</v>
      </c>
      <c r="AU314" s="19" t="s">
        <v>84</v>
      </c>
    </row>
    <row r="315" s="2" customFormat="1">
      <c r="A315" s="40"/>
      <c r="B315" s="41"/>
      <c r="C315" s="42"/>
      <c r="D315" s="232" t="s">
        <v>158</v>
      </c>
      <c r="E315" s="42"/>
      <c r="F315" s="233" t="s">
        <v>865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158</v>
      </c>
      <c r="AU315" s="19" t="s">
        <v>84</v>
      </c>
    </row>
    <row r="316" s="13" customFormat="1">
      <c r="A316" s="13"/>
      <c r="B316" s="234"/>
      <c r="C316" s="235"/>
      <c r="D316" s="227" t="s">
        <v>160</v>
      </c>
      <c r="E316" s="236" t="s">
        <v>19</v>
      </c>
      <c r="F316" s="237" t="s">
        <v>161</v>
      </c>
      <c r="G316" s="235"/>
      <c r="H316" s="236" t="s">
        <v>19</v>
      </c>
      <c r="I316" s="238"/>
      <c r="J316" s="235"/>
      <c r="K316" s="235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160</v>
      </c>
      <c r="AU316" s="243" t="s">
        <v>84</v>
      </c>
      <c r="AV316" s="13" t="s">
        <v>82</v>
      </c>
      <c r="AW316" s="13" t="s">
        <v>37</v>
      </c>
      <c r="AX316" s="13" t="s">
        <v>75</v>
      </c>
      <c r="AY316" s="243" t="s">
        <v>147</v>
      </c>
    </row>
    <row r="317" s="13" customFormat="1">
      <c r="A317" s="13"/>
      <c r="B317" s="234"/>
      <c r="C317" s="235"/>
      <c r="D317" s="227" t="s">
        <v>160</v>
      </c>
      <c r="E317" s="236" t="s">
        <v>19</v>
      </c>
      <c r="F317" s="237" t="s">
        <v>866</v>
      </c>
      <c r="G317" s="235"/>
      <c r="H317" s="236" t="s">
        <v>19</v>
      </c>
      <c r="I317" s="238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160</v>
      </c>
      <c r="AU317" s="243" t="s">
        <v>84</v>
      </c>
      <c r="AV317" s="13" t="s">
        <v>82</v>
      </c>
      <c r="AW317" s="13" t="s">
        <v>37</v>
      </c>
      <c r="AX317" s="13" t="s">
        <v>75</v>
      </c>
      <c r="AY317" s="243" t="s">
        <v>147</v>
      </c>
    </row>
    <row r="318" s="14" customFormat="1">
      <c r="A318" s="14"/>
      <c r="B318" s="244"/>
      <c r="C318" s="245"/>
      <c r="D318" s="227" t="s">
        <v>160</v>
      </c>
      <c r="E318" s="246" t="s">
        <v>19</v>
      </c>
      <c r="F318" s="247" t="s">
        <v>867</v>
      </c>
      <c r="G318" s="245"/>
      <c r="H318" s="248">
        <v>0.36799999999999999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160</v>
      </c>
      <c r="AU318" s="254" t="s">
        <v>84</v>
      </c>
      <c r="AV318" s="14" t="s">
        <v>84</v>
      </c>
      <c r="AW318" s="14" t="s">
        <v>37</v>
      </c>
      <c r="AX318" s="14" t="s">
        <v>75</v>
      </c>
      <c r="AY318" s="254" t="s">
        <v>147</v>
      </c>
    </row>
    <row r="319" s="13" customFormat="1">
      <c r="A319" s="13"/>
      <c r="B319" s="234"/>
      <c r="C319" s="235"/>
      <c r="D319" s="227" t="s">
        <v>160</v>
      </c>
      <c r="E319" s="236" t="s">
        <v>19</v>
      </c>
      <c r="F319" s="237" t="s">
        <v>868</v>
      </c>
      <c r="G319" s="235"/>
      <c r="H319" s="236" t="s">
        <v>19</v>
      </c>
      <c r="I319" s="238"/>
      <c r="J319" s="235"/>
      <c r="K319" s="235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160</v>
      </c>
      <c r="AU319" s="243" t="s">
        <v>84</v>
      </c>
      <c r="AV319" s="13" t="s">
        <v>82</v>
      </c>
      <c r="AW319" s="13" t="s">
        <v>37</v>
      </c>
      <c r="AX319" s="13" t="s">
        <v>75</v>
      </c>
      <c r="AY319" s="243" t="s">
        <v>147</v>
      </c>
    </row>
    <row r="320" s="14" customFormat="1">
      <c r="A320" s="14"/>
      <c r="B320" s="244"/>
      <c r="C320" s="245"/>
      <c r="D320" s="227" t="s">
        <v>160</v>
      </c>
      <c r="E320" s="246" t="s">
        <v>19</v>
      </c>
      <c r="F320" s="247" t="s">
        <v>869</v>
      </c>
      <c r="G320" s="245"/>
      <c r="H320" s="248">
        <v>2.613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160</v>
      </c>
      <c r="AU320" s="254" t="s">
        <v>84</v>
      </c>
      <c r="AV320" s="14" t="s">
        <v>84</v>
      </c>
      <c r="AW320" s="14" t="s">
        <v>37</v>
      </c>
      <c r="AX320" s="14" t="s">
        <v>75</v>
      </c>
      <c r="AY320" s="254" t="s">
        <v>147</v>
      </c>
    </row>
    <row r="321" s="15" customFormat="1">
      <c r="A321" s="15"/>
      <c r="B321" s="265"/>
      <c r="C321" s="266"/>
      <c r="D321" s="227" t="s">
        <v>160</v>
      </c>
      <c r="E321" s="267" t="s">
        <v>19</v>
      </c>
      <c r="F321" s="268" t="s">
        <v>260</v>
      </c>
      <c r="G321" s="266"/>
      <c r="H321" s="269">
        <v>2.9809999999999999</v>
      </c>
      <c r="I321" s="270"/>
      <c r="J321" s="266"/>
      <c r="K321" s="266"/>
      <c r="L321" s="271"/>
      <c r="M321" s="272"/>
      <c r="N321" s="273"/>
      <c r="O321" s="273"/>
      <c r="P321" s="273"/>
      <c r="Q321" s="273"/>
      <c r="R321" s="273"/>
      <c r="S321" s="273"/>
      <c r="T321" s="27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5" t="s">
        <v>160</v>
      </c>
      <c r="AU321" s="275" t="s">
        <v>84</v>
      </c>
      <c r="AV321" s="15" t="s">
        <v>154</v>
      </c>
      <c r="AW321" s="15" t="s">
        <v>37</v>
      </c>
      <c r="AX321" s="15" t="s">
        <v>82</v>
      </c>
      <c r="AY321" s="275" t="s">
        <v>147</v>
      </c>
    </row>
    <row r="322" s="2" customFormat="1" ht="24.15" customHeight="1">
      <c r="A322" s="40"/>
      <c r="B322" s="41"/>
      <c r="C322" s="214" t="s">
        <v>438</v>
      </c>
      <c r="D322" s="214" t="s">
        <v>149</v>
      </c>
      <c r="E322" s="215" t="s">
        <v>870</v>
      </c>
      <c r="F322" s="216" t="s">
        <v>871</v>
      </c>
      <c r="G322" s="217" t="s">
        <v>862</v>
      </c>
      <c r="H322" s="218">
        <v>2.9809999999999999</v>
      </c>
      <c r="I322" s="219"/>
      <c r="J322" s="220">
        <f>ROUND(I322*H322,2)</f>
        <v>0</v>
      </c>
      <c r="K322" s="216" t="s">
        <v>153</v>
      </c>
      <c r="L322" s="46"/>
      <c r="M322" s="221" t="s">
        <v>19</v>
      </c>
      <c r="N322" s="222" t="s">
        <v>46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154</v>
      </c>
      <c r="AT322" s="225" t="s">
        <v>149</v>
      </c>
      <c r="AU322" s="225" t="s">
        <v>84</v>
      </c>
      <c r="AY322" s="19" t="s">
        <v>147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82</v>
      </c>
      <c r="BK322" s="226">
        <f>ROUND(I322*H322,2)</f>
        <v>0</v>
      </c>
      <c r="BL322" s="19" t="s">
        <v>154</v>
      </c>
      <c r="BM322" s="225" t="s">
        <v>872</v>
      </c>
    </row>
    <row r="323" s="2" customFormat="1">
      <c r="A323" s="40"/>
      <c r="B323" s="41"/>
      <c r="C323" s="42"/>
      <c r="D323" s="227" t="s">
        <v>156</v>
      </c>
      <c r="E323" s="42"/>
      <c r="F323" s="228" t="s">
        <v>873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156</v>
      </c>
      <c r="AU323" s="19" t="s">
        <v>84</v>
      </c>
    </row>
    <row r="324" s="2" customFormat="1">
      <c r="A324" s="40"/>
      <c r="B324" s="41"/>
      <c r="C324" s="42"/>
      <c r="D324" s="232" t="s">
        <v>158</v>
      </c>
      <c r="E324" s="42"/>
      <c r="F324" s="233" t="s">
        <v>874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158</v>
      </c>
      <c r="AU324" s="19" t="s">
        <v>84</v>
      </c>
    </row>
    <row r="325" s="13" customFormat="1">
      <c r="A325" s="13"/>
      <c r="B325" s="234"/>
      <c r="C325" s="235"/>
      <c r="D325" s="227" t="s">
        <v>160</v>
      </c>
      <c r="E325" s="236" t="s">
        <v>19</v>
      </c>
      <c r="F325" s="237" t="s">
        <v>161</v>
      </c>
      <c r="G325" s="235"/>
      <c r="H325" s="236" t="s">
        <v>19</v>
      </c>
      <c r="I325" s="238"/>
      <c r="J325" s="235"/>
      <c r="K325" s="235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160</v>
      </c>
      <c r="AU325" s="243" t="s">
        <v>84</v>
      </c>
      <c r="AV325" s="13" t="s">
        <v>82</v>
      </c>
      <c r="AW325" s="13" t="s">
        <v>37</v>
      </c>
      <c r="AX325" s="13" t="s">
        <v>75</v>
      </c>
      <c r="AY325" s="243" t="s">
        <v>147</v>
      </c>
    </row>
    <row r="326" s="13" customFormat="1">
      <c r="A326" s="13"/>
      <c r="B326" s="234"/>
      <c r="C326" s="235"/>
      <c r="D326" s="227" t="s">
        <v>160</v>
      </c>
      <c r="E326" s="236" t="s">
        <v>19</v>
      </c>
      <c r="F326" s="237" t="s">
        <v>866</v>
      </c>
      <c r="G326" s="235"/>
      <c r="H326" s="236" t="s">
        <v>19</v>
      </c>
      <c r="I326" s="238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160</v>
      </c>
      <c r="AU326" s="243" t="s">
        <v>84</v>
      </c>
      <c r="AV326" s="13" t="s">
        <v>82</v>
      </c>
      <c r="AW326" s="13" t="s">
        <v>37</v>
      </c>
      <c r="AX326" s="13" t="s">
        <v>75</v>
      </c>
      <c r="AY326" s="243" t="s">
        <v>147</v>
      </c>
    </row>
    <row r="327" s="14" customFormat="1">
      <c r="A327" s="14"/>
      <c r="B327" s="244"/>
      <c r="C327" s="245"/>
      <c r="D327" s="227" t="s">
        <v>160</v>
      </c>
      <c r="E327" s="246" t="s">
        <v>19</v>
      </c>
      <c r="F327" s="247" t="s">
        <v>867</v>
      </c>
      <c r="G327" s="245"/>
      <c r="H327" s="248">
        <v>0.36799999999999999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160</v>
      </c>
      <c r="AU327" s="254" t="s">
        <v>84</v>
      </c>
      <c r="AV327" s="14" t="s">
        <v>84</v>
      </c>
      <c r="AW327" s="14" t="s">
        <v>37</v>
      </c>
      <c r="AX327" s="14" t="s">
        <v>75</v>
      </c>
      <c r="AY327" s="254" t="s">
        <v>147</v>
      </c>
    </row>
    <row r="328" s="13" customFormat="1">
      <c r="A328" s="13"/>
      <c r="B328" s="234"/>
      <c r="C328" s="235"/>
      <c r="D328" s="227" t="s">
        <v>160</v>
      </c>
      <c r="E328" s="236" t="s">
        <v>19</v>
      </c>
      <c r="F328" s="237" t="s">
        <v>868</v>
      </c>
      <c r="G328" s="235"/>
      <c r="H328" s="236" t="s">
        <v>19</v>
      </c>
      <c r="I328" s="238"/>
      <c r="J328" s="235"/>
      <c r="K328" s="235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160</v>
      </c>
      <c r="AU328" s="243" t="s">
        <v>84</v>
      </c>
      <c r="AV328" s="13" t="s">
        <v>82</v>
      </c>
      <c r="AW328" s="13" t="s">
        <v>37</v>
      </c>
      <c r="AX328" s="13" t="s">
        <v>75</v>
      </c>
      <c r="AY328" s="243" t="s">
        <v>147</v>
      </c>
    </row>
    <row r="329" s="14" customFormat="1">
      <c r="A329" s="14"/>
      <c r="B329" s="244"/>
      <c r="C329" s="245"/>
      <c r="D329" s="227" t="s">
        <v>160</v>
      </c>
      <c r="E329" s="246" t="s">
        <v>19</v>
      </c>
      <c r="F329" s="247" t="s">
        <v>869</v>
      </c>
      <c r="G329" s="245"/>
      <c r="H329" s="248">
        <v>2.613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160</v>
      </c>
      <c r="AU329" s="254" t="s">
        <v>84</v>
      </c>
      <c r="AV329" s="14" t="s">
        <v>84</v>
      </c>
      <c r="AW329" s="14" t="s">
        <v>37</v>
      </c>
      <c r="AX329" s="14" t="s">
        <v>75</v>
      </c>
      <c r="AY329" s="254" t="s">
        <v>147</v>
      </c>
    </row>
    <row r="330" s="15" customFormat="1">
      <c r="A330" s="15"/>
      <c r="B330" s="265"/>
      <c r="C330" s="266"/>
      <c r="D330" s="227" t="s">
        <v>160</v>
      </c>
      <c r="E330" s="267" t="s">
        <v>19</v>
      </c>
      <c r="F330" s="268" t="s">
        <v>260</v>
      </c>
      <c r="G330" s="266"/>
      <c r="H330" s="269">
        <v>2.9809999999999999</v>
      </c>
      <c r="I330" s="270"/>
      <c r="J330" s="266"/>
      <c r="K330" s="266"/>
      <c r="L330" s="271"/>
      <c r="M330" s="272"/>
      <c r="N330" s="273"/>
      <c r="O330" s="273"/>
      <c r="P330" s="273"/>
      <c r="Q330" s="273"/>
      <c r="R330" s="273"/>
      <c r="S330" s="273"/>
      <c r="T330" s="27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5" t="s">
        <v>160</v>
      </c>
      <c r="AU330" s="275" t="s">
        <v>84</v>
      </c>
      <c r="AV330" s="15" t="s">
        <v>154</v>
      </c>
      <c r="AW330" s="15" t="s">
        <v>37</v>
      </c>
      <c r="AX330" s="15" t="s">
        <v>82</v>
      </c>
      <c r="AY330" s="275" t="s">
        <v>147</v>
      </c>
    </row>
    <row r="331" s="2" customFormat="1" ht="44.25" customHeight="1">
      <c r="A331" s="40"/>
      <c r="B331" s="41"/>
      <c r="C331" s="214" t="s">
        <v>446</v>
      </c>
      <c r="D331" s="214" t="s">
        <v>149</v>
      </c>
      <c r="E331" s="215" t="s">
        <v>875</v>
      </c>
      <c r="F331" s="216" t="s">
        <v>876</v>
      </c>
      <c r="G331" s="217" t="s">
        <v>862</v>
      </c>
      <c r="H331" s="218">
        <v>2.613</v>
      </c>
      <c r="I331" s="219"/>
      <c r="J331" s="220">
        <f>ROUND(I331*H331,2)</f>
        <v>0</v>
      </c>
      <c r="K331" s="216" t="s">
        <v>153</v>
      </c>
      <c r="L331" s="46"/>
      <c r="M331" s="221" t="s">
        <v>19</v>
      </c>
      <c r="N331" s="222" t="s">
        <v>46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154</v>
      </c>
      <c r="AT331" s="225" t="s">
        <v>149</v>
      </c>
      <c r="AU331" s="225" t="s">
        <v>84</v>
      </c>
      <c r="AY331" s="19" t="s">
        <v>147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82</v>
      </c>
      <c r="BK331" s="226">
        <f>ROUND(I331*H331,2)</f>
        <v>0</v>
      </c>
      <c r="BL331" s="19" t="s">
        <v>154</v>
      </c>
      <c r="BM331" s="225" t="s">
        <v>877</v>
      </c>
    </row>
    <row r="332" s="2" customFormat="1">
      <c r="A332" s="40"/>
      <c r="B332" s="41"/>
      <c r="C332" s="42"/>
      <c r="D332" s="227" t="s">
        <v>156</v>
      </c>
      <c r="E332" s="42"/>
      <c r="F332" s="228" t="s">
        <v>878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156</v>
      </c>
      <c r="AU332" s="19" t="s">
        <v>84</v>
      </c>
    </row>
    <row r="333" s="2" customFormat="1">
      <c r="A333" s="40"/>
      <c r="B333" s="41"/>
      <c r="C333" s="42"/>
      <c r="D333" s="232" t="s">
        <v>158</v>
      </c>
      <c r="E333" s="42"/>
      <c r="F333" s="233" t="s">
        <v>879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158</v>
      </c>
      <c r="AU333" s="19" t="s">
        <v>84</v>
      </c>
    </row>
    <row r="334" s="13" customFormat="1">
      <c r="A334" s="13"/>
      <c r="B334" s="234"/>
      <c r="C334" s="235"/>
      <c r="D334" s="227" t="s">
        <v>160</v>
      </c>
      <c r="E334" s="236" t="s">
        <v>19</v>
      </c>
      <c r="F334" s="237" t="s">
        <v>161</v>
      </c>
      <c r="G334" s="235"/>
      <c r="H334" s="236" t="s">
        <v>19</v>
      </c>
      <c r="I334" s="238"/>
      <c r="J334" s="235"/>
      <c r="K334" s="235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160</v>
      </c>
      <c r="AU334" s="243" t="s">
        <v>84</v>
      </c>
      <c r="AV334" s="13" t="s">
        <v>82</v>
      </c>
      <c r="AW334" s="13" t="s">
        <v>37</v>
      </c>
      <c r="AX334" s="13" t="s">
        <v>75</v>
      </c>
      <c r="AY334" s="243" t="s">
        <v>147</v>
      </c>
    </row>
    <row r="335" s="13" customFormat="1">
      <c r="A335" s="13"/>
      <c r="B335" s="234"/>
      <c r="C335" s="235"/>
      <c r="D335" s="227" t="s">
        <v>160</v>
      </c>
      <c r="E335" s="236" t="s">
        <v>19</v>
      </c>
      <c r="F335" s="237" t="s">
        <v>868</v>
      </c>
      <c r="G335" s="235"/>
      <c r="H335" s="236" t="s">
        <v>19</v>
      </c>
      <c r="I335" s="238"/>
      <c r="J335" s="235"/>
      <c r="K335" s="235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160</v>
      </c>
      <c r="AU335" s="243" t="s">
        <v>84</v>
      </c>
      <c r="AV335" s="13" t="s">
        <v>82</v>
      </c>
      <c r="AW335" s="13" t="s">
        <v>37</v>
      </c>
      <c r="AX335" s="13" t="s">
        <v>75</v>
      </c>
      <c r="AY335" s="243" t="s">
        <v>147</v>
      </c>
    </row>
    <row r="336" s="14" customFormat="1">
      <c r="A336" s="14"/>
      <c r="B336" s="244"/>
      <c r="C336" s="245"/>
      <c r="D336" s="227" t="s">
        <v>160</v>
      </c>
      <c r="E336" s="246" t="s">
        <v>19</v>
      </c>
      <c r="F336" s="247" t="s">
        <v>869</v>
      </c>
      <c r="G336" s="245"/>
      <c r="H336" s="248">
        <v>2.613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160</v>
      </c>
      <c r="AU336" s="254" t="s">
        <v>84</v>
      </c>
      <c r="AV336" s="14" t="s">
        <v>84</v>
      </c>
      <c r="AW336" s="14" t="s">
        <v>37</v>
      </c>
      <c r="AX336" s="14" t="s">
        <v>82</v>
      </c>
      <c r="AY336" s="254" t="s">
        <v>147</v>
      </c>
    </row>
    <row r="337" s="12" customFormat="1" ht="22.8" customHeight="1">
      <c r="A337" s="12"/>
      <c r="B337" s="198"/>
      <c r="C337" s="199"/>
      <c r="D337" s="200" t="s">
        <v>74</v>
      </c>
      <c r="E337" s="212" t="s">
        <v>880</v>
      </c>
      <c r="F337" s="212" t="s">
        <v>881</v>
      </c>
      <c r="G337" s="199"/>
      <c r="H337" s="199"/>
      <c r="I337" s="202"/>
      <c r="J337" s="213">
        <f>BK337</f>
        <v>0</v>
      </c>
      <c r="K337" s="199"/>
      <c r="L337" s="204"/>
      <c r="M337" s="205"/>
      <c r="N337" s="206"/>
      <c r="O337" s="206"/>
      <c r="P337" s="207">
        <f>SUM(P338:P348)</f>
        <v>0</v>
      </c>
      <c r="Q337" s="206"/>
      <c r="R337" s="207">
        <f>SUM(R338:R348)</f>
        <v>0</v>
      </c>
      <c r="S337" s="206"/>
      <c r="T337" s="208">
        <f>SUM(T338:T348)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9" t="s">
        <v>82</v>
      </c>
      <c r="AT337" s="210" t="s">
        <v>74</v>
      </c>
      <c r="AU337" s="210" t="s">
        <v>82</v>
      </c>
      <c r="AY337" s="209" t="s">
        <v>147</v>
      </c>
      <c r="BK337" s="211">
        <f>SUM(BK338:BK348)</f>
        <v>0</v>
      </c>
    </row>
    <row r="338" s="2" customFormat="1" ht="24.15" customHeight="1">
      <c r="A338" s="40"/>
      <c r="B338" s="41"/>
      <c r="C338" s="214" t="s">
        <v>452</v>
      </c>
      <c r="D338" s="214" t="s">
        <v>149</v>
      </c>
      <c r="E338" s="215" t="s">
        <v>882</v>
      </c>
      <c r="F338" s="216" t="s">
        <v>883</v>
      </c>
      <c r="G338" s="217" t="s">
        <v>862</v>
      </c>
      <c r="H338" s="218">
        <v>3.8969999999999998</v>
      </c>
      <c r="I338" s="219"/>
      <c r="J338" s="220">
        <f>ROUND(I338*H338,2)</f>
        <v>0</v>
      </c>
      <c r="K338" s="216" t="s">
        <v>153</v>
      </c>
      <c r="L338" s="46"/>
      <c r="M338" s="221" t="s">
        <v>19</v>
      </c>
      <c r="N338" s="222" t="s">
        <v>46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154</v>
      </c>
      <c r="AT338" s="225" t="s">
        <v>149</v>
      </c>
      <c r="AU338" s="225" t="s">
        <v>84</v>
      </c>
      <c r="AY338" s="19" t="s">
        <v>147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82</v>
      </c>
      <c r="BK338" s="226">
        <f>ROUND(I338*H338,2)</f>
        <v>0</v>
      </c>
      <c r="BL338" s="19" t="s">
        <v>154</v>
      </c>
      <c r="BM338" s="225" t="s">
        <v>884</v>
      </c>
    </row>
    <row r="339" s="2" customFormat="1">
      <c r="A339" s="40"/>
      <c r="B339" s="41"/>
      <c r="C339" s="42"/>
      <c r="D339" s="227" t="s">
        <v>156</v>
      </c>
      <c r="E339" s="42"/>
      <c r="F339" s="228" t="s">
        <v>885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156</v>
      </c>
      <c r="AU339" s="19" t="s">
        <v>84</v>
      </c>
    </row>
    <row r="340" s="2" customFormat="1">
      <c r="A340" s="40"/>
      <c r="B340" s="41"/>
      <c r="C340" s="42"/>
      <c r="D340" s="232" t="s">
        <v>158</v>
      </c>
      <c r="E340" s="42"/>
      <c r="F340" s="233" t="s">
        <v>886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158</v>
      </c>
      <c r="AU340" s="19" t="s">
        <v>84</v>
      </c>
    </row>
    <row r="341" s="13" customFormat="1">
      <c r="A341" s="13"/>
      <c r="B341" s="234"/>
      <c r="C341" s="235"/>
      <c r="D341" s="227" t="s">
        <v>160</v>
      </c>
      <c r="E341" s="236" t="s">
        <v>19</v>
      </c>
      <c r="F341" s="237" t="s">
        <v>161</v>
      </c>
      <c r="G341" s="235"/>
      <c r="H341" s="236" t="s">
        <v>19</v>
      </c>
      <c r="I341" s="238"/>
      <c r="J341" s="235"/>
      <c r="K341" s="235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160</v>
      </c>
      <c r="AU341" s="243" t="s">
        <v>84</v>
      </c>
      <c r="AV341" s="13" t="s">
        <v>82</v>
      </c>
      <c r="AW341" s="13" t="s">
        <v>37</v>
      </c>
      <c r="AX341" s="13" t="s">
        <v>75</v>
      </c>
      <c r="AY341" s="243" t="s">
        <v>147</v>
      </c>
    </row>
    <row r="342" s="13" customFormat="1">
      <c r="A342" s="13"/>
      <c r="B342" s="234"/>
      <c r="C342" s="235"/>
      <c r="D342" s="227" t="s">
        <v>160</v>
      </c>
      <c r="E342" s="236" t="s">
        <v>19</v>
      </c>
      <c r="F342" s="237" t="s">
        <v>887</v>
      </c>
      <c r="G342" s="235"/>
      <c r="H342" s="236" t="s">
        <v>19</v>
      </c>
      <c r="I342" s="238"/>
      <c r="J342" s="235"/>
      <c r="K342" s="235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160</v>
      </c>
      <c r="AU342" s="243" t="s">
        <v>84</v>
      </c>
      <c r="AV342" s="13" t="s">
        <v>82</v>
      </c>
      <c r="AW342" s="13" t="s">
        <v>37</v>
      </c>
      <c r="AX342" s="13" t="s">
        <v>75</v>
      </c>
      <c r="AY342" s="243" t="s">
        <v>147</v>
      </c>
    </row>
    <row r="343" s="14" customFormat="1">
      <c r="A343" s="14"/>
      <c r="B343" s="244"/>
      <c r="C343" s="245"/>
      <c r="D343" s="227" t="s">
        <v>160</v>
      </c>
      <c r="E343" s="246" t="s">
        <v>19</v>
      </c>
      <c r="F343" s="247" t="s">
        <v>888</v>
      </c>
      <c r="G343" s="245"/>
      <c r="H343" s="248">
        <v>0.91600000000000004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160</v>
      </c>
      <c r="AU343" s="254" t="s">
        <v>84</v>
      </c>
      <c r="AV343" s="14" t="s">
        <v>84</v>
      </c>
      <c r="AW343" s="14" t="s">
        <v>37</v>
      </c>
      <c r="AX343" s="14" t="s">
        <v>75</v>
      </c>
      <c r="AY343" s="254" t="s">
        <v>147</v>
      </c>
    </row>
    <row r="344" s="13" customFormat="1">
      <c r="A344" s="13"/>
      <c r="B344" s="234"/>
      <c r="C344" s="235"/>
      <c r="D344" s="227" t="s">
        <v>160</v>
      </c>
      <c r="E344" s="236" t="s">
        <v>19</v>
      </c>
      <c r="F344" s="237" t="s">
        <v>889</v>
      </c>
      <c r="G344" s="235"/>
      <c r="H344" s="236" t="s">
        <v>19</v>
      </c>
      <c r="I344" s="238"/>
      <c r="J344" s="235"/>
      <c r="K344" s="235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160</v>
      </c>
      <c r="AU344" s="243" t="s">
        <v>84</v>
      </c>
      <c r="AV344" s="13" t="s">
        <v>82</v>
      </c>
      <c r="AW344" s="13" t="s">
        <v>37</v>
      </c>
      <c r="AX344" s="13" t="s">
        <v>75</v>
      </c>
      <c r="AY344" s="243" t="s">
        <v>147</v>
      </c>
    </row>
    <row r="345" s="14" customFormat="1">
      <c r="A345" s="14"/>
      <c r="B345" s="244"/>
      <c r="C345" s="245"/>
      <c r="D345" s="227" t="s">
        <v>160</v>
      </c>
      <c r="E345" s="246" t="s">
        <v>19</v>
      </c>
      <c r="F345" s="247" t="s">
        <v>890</v>
      </c>
      <c r="G345" s="245"/>
      <c r="H345" s="248">
        <v>0.36799999999999999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160</v>
      </c>
      <c r="AU345" s="254" t="s">
        <v>84</v>
      </c>
      <c r="AV345" s="14" t="s">
        <v>84</v>
      </c>
      <c r="AW345" s="14" t="s">
        <v>37</v>
      </c>
      <c r="AX345" s="14" t="s">
        <v>75</v>
      </c>
      <c r="AY345" s="254" t="s">
        <v>147</v>
      </c>
    </row>
    <row r="346" s="13" customFormat="1">
      <c r="A346" s="13"/>
      <c r="B346" s="234"/>
      <c r="C346" s="235"/>
      <c r="D346" s="227" t="s">
        <v>160</v>
      </c>
      <c r="E346" s="236" t="s">
        <v>19</v>
      </c>
      <c r="F346" s="237" t="s">
        <v>891</v>
      </c>
      <c r="G346" s="235"/>
      <c r="H346" s="236" t="s">
        <v>19</v>
      </c>
      <c r="I346" s="238"/>
      <c r="J346" s="235"/>
      <c r="K346" s="235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160</v>
      </c>
      <c r="AU346" s="243" t="s">
        <v>84</v>
      </c>
      <c r="AV346" s="13" t="s">
        <v>82</v>
      </c>
      <c r="AW346" s="13" t="s">
        <v>37</v>
      </c>
      <c r="AX346" s="13" t="s">
        <v>75</v>
      </c>
      <c r="AY346" s="243" t="s">
        <v>147</v>
      </c>
    </row>
    <row r="347" s="14" customFormat="1">
      <c r="A347" s="14"/>
      <c r="B347" s="244"/>
      <c r="C347" s="245"/>
      <c r="D347" s="227" t="s">
        <v>160</v>
      </c>
      <c r="E347" s="246" t="s">
        <v>19</v>
      </c>
      <c r="F347" s="247" t="s">
        <v>892</v>
      </c>
      <c r="G347" s="245"/>
      <c r="H347" s="248">
        <v>2.613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160</v>
      </c>
      <c r="AU347" s="254" t="s">
        <v>84</v>
      </c>
      <c r="AV347" s="14" t="s">
        <v>84</v>
      </c>
      <c r="AW347" s="14" t="s">
        <v>37</v>
      </c>
      <c r="AX347" s="14" t="s">
        <v>75</v>
      </c>
      <c r="AY347" s="254" t="s">
        <v>147</v>
      </c>
    </row>
    <row r="348" s="15" customFormat="1">
      <c r="A348" s="15"/>
      <c r="B348" s="265"/>
      <c r="C348" s="266"/>
      <c r="D348" s="227" t="s">
        <v>160</v>
      </c>
      <c r="E348" s="267" t="s">
        <v>19</v>
      </c>
      <c r="F348" s="268" t="s">
        <v>260</v>
      </c>
      <c r="G348" s="266"/>
      <c r="H348" s="269">
        <v>3.8969999999999998</v>
      </c>
      <c r="I348" s="270"/>
      <c r="J348" s="266"/>
      <c r="K348" s="266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160</v>
      </c>
      <c r="AU348" s="275" t="s">
        <v>84</v>
      </c>
      <c r="AV348" s="15" t="s">
        <v>154</v>
      </c>
      <c r="AW348" s="15" t="s">
        <v>37</v>
      </c>
      <c r="AX348" s="15" t="s">
        <v>82</v>
      </c>
      <c r="AY348" s="275" t="s">
        <v>147</v>
      </c>
    </row>
    <row r="349" s="12" customFormat="1" ht="25.92" customHeight="1">
      <c r="A349" s="12"/>
      <c r="B349" s="198"/>
      <c r="C349" s="199"/>
      <c r="D349" s="200" t="s">
        <v>74</v>
      </c>
      <c r="E349" s="201" t="s">
        <v>450</v>
      </c>
      <c r="F349" s="201" t="s">
        <v>451</v>
      </c>
      <c r="G349" s="199"/>
      <c r="H349" s="199"/>
      <c r="I349" s="202"/>
      <c r="J349" s="203">
        <f>BK349</f>
        <v>0</v>
      </c>
      <c r="K349" s="199"/>
      <c r="L349" s="204"/>
      <c r="M349" s="205"/>
      <c r="N349" s="206"/>
      <c r="O349" s="206"/>
      <c r="P349" s="207">
        <f>P350+SUM(P351:P355)+P362+P382</f>
        <v>0</v>
      </c>
      <c r="Q349" s="206"/>
      <c r="R349" s="207">
        <f>R350+SUM(R351:R355)+R362+R382</f>
        <v>0</v>
      </c>
      <c r="S349" s="206"/>
      <c r="T349" s="208">
        <f>T350+SUM(T351:T355)+T362+T382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9" t="s">
        <v>191</v>
      </c>
      <c r="AT349" s="210" t="s">
        <v>74</v>
      </c>
      <c r="AU349" s="210" t="s">
        <v>75</v>
      </c>
      <c r="AY349" s="209" t="s">
        <v>147</v>
      </c>
      <c r="BK349" s="211">
        <f>BK350+SUM(BK351:BK355)+BK362+BK382</f>
        <v>0</v>
      </c>
    </row>
    <row r="350" s="2" customFormat="1" ht="16.5" customHeight="1">
      <c r="A350" s="40"/>
      <c r="B350" s="41"/>
      <c r="C350" s="214" t="s">
        <v>458</v>
      </c>
      <c r="D350" s="214" t="s">
        <v>149</v>
      </c>
      <c r="E350" s="215" t="s">
        <v>453</v>
      </c>
      <c r="F350" s="216" t="s">
        <v>454</v>
      </c>
      <c r="G350" s="217" t="s">
        <v>264</v>
      </c>
      <c r="H350" s="218">
        <v>1</v>
      </c>
      <c r="I350" s="219"/>
      <c r="J350" s="220">
        <f>ROUND(I350*H350,2)</f>
        <v>0</v>
      </c>
      <c r="K350" s="216" t="s">
        <v>271</v>
      </c>
      <c r="L350" s="46"/>
      <c r="M350" s="221" t="s">
        <v>19</v>
      </c>
      <c r="N350" s="222" t="s">
        <v>46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455</v>
      </c>
      <c r="AT350" s="225" t="s">
        <v>149</v>
      </c>
      <c r="AU350" s="225" t="s">
        <v>82</v>
      </c>
      <c r="AY350" s="19" t="s">
        <v>147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82</v>
      </c>
      <c r="BK350" s="226">
        <f>ROUND(I350*H350,2)</f>
        <v>0</v>
      </c>
      <c r="BL350" s="19" t="s">
        <v>455</v>
      </c>
      <c r="BM350" s="225" t="s">
        <v>893</v>
      </c>
    </row>
    <row r="351" s="2" customFormat="1">
      <c r="A351" s="40"/>
      <c r="B351" s="41"/>
      <c r="C351" s="42"/>
      <c r="D351" s="227" t="s">
        <v>156</v>
      </c>
      <c r="E351" s="42"/>
      <c r="F351" s="228" t="s">
        <v>454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156</v>
      </c>
      <c r="AU351" s="19" t="s">
        <v>82</v>
      </c>
    </row>
    <row r="352" s="13" customFormat="1">
      <c r="A352" s="13"/>
      <c r="B352" s="234"/>
      <c r="C352" s="235"/>
      <c r="D352" s="227" t="s">
        <v>160</v>
      </c>
      <c r="E352" s="236" t="s">
        <v>19</v>
      </c>
      <c r="F352" s="237" t="s">
        <v>457</v>
      </c>
      <c r="G352" s="235"/>
      <c r="H352" s="236" t="s">
        <v>19</v>
      </c>
      <c r="I352" s="238"/>
      <c r="J352" s="235"/>
      <c r="K352" s="235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160</v>
      </c>
      <c r="AU352" s="243" t="s">
        <v>82</v>
      </c>
      <c r="AV352" s="13" t="s">
        <v>82</v>
      </c>
      <c r="AW352" s="13" t="s">
        <v>37</v>
      </c>
      <c r="AX352" s="13" t="s">
        <v>75</v>
      </c>
      <c r="AY352" s="243" t="s">
        <v>147</v>
      </c>
    </row>
    <row r="353" s="14" customFormat="1">
      <c r="A353" s="14"/>
      <c r="B353" s="244"/>
      <c r="C353" s="245"/>
      <c r="D353" s="227" t="s">
        <v>160</v>
      </c>
      <c r="E353" s="246" t="s">
        <v>19</v>
      </c>
      <c r="F353" s="247" t="s">
        <v>82</v>
      </c>
      <c r="G353" s="245"/>
      <c r="H353" s="248">
        <v>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160</v>
      </c>
      <c r="AU353" s="254" t="s">
        <v>82</v>
      </c>
      <c r="AV353" s="14" t="s">
        <v>84</v>
      </c>
      <c r="AW353" s="14" t="s">
        <v>37</v>
      </c>
      <c r="AX353" s="14" t="s">
        <v>75</v>
      </c>
      <c r="AY353" s="254" t="s">
        <v>147</v>
      </c>
    </row>
    <row r="354" s="15" customFormat="1">
      <c r="A354" s="15"/>
      <c r="B354" s="265"/>
      <c r="C354" s="266"/>
      <c r="D354" s="227" t="s">
        <v>160</v>
      </c>
      <c r="E354" s="267" t="s">
        <v>19</v>
      </c>
      <c r="F354" s="268" t="s">
        <v>260</v>
      </c>
      <c r="G354" s="266"/>
      <c r="H354" s="269">
        <v>1</v>
      </c>
      <c r="I354" s="270"/>
      <c r="J354" s="266"/>
      <c r="K354" s="266"/>
      <c r="L354" s="271"/>
      <c r="M354" s="272"/>
      <c r="N354" s="273"/>
      <c r="O354" s="273"/>
      <c r="P354" s="273"/>
      <c r="Q354" s="273"/>
      <c r="R354" s="273"/>
      <c r="S354" s="273"/>
      <c r="T354" s="27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5" t="s">
        <v>160</v>
      </c>
      <c r="AU354" s="275" t="s">
        <v>82</v>
      </c>
      <c r="AV354" s="15" t="s">
        <v>154</v>
      </c>
      <c r="AW354" s="15" t="s">
        <v>37</v>
      </c>
      <c r="AX354" s="15" t="s">
        <v>82</v>
      </c>
      <c r="AY354" s="275" t="s">
        <v>147</v>
      </c>
    </row>
    <row r="355" s="12" customFormat="1" ht="22.8" customHeight="1">
      <c r="A355" s="12"/>
      <c r="B355" s="198"/>
      <c r="C355" s="199"/>
      <c r="D355" s="200" t="s">
        <v>74</v>
      </c>
      <c r="E355" s="212" t="s">
        <v>463</v>
      </c>
      <c r="F355" s="212" t="s">
        <v>464</v>
      </c>
      <c r="G355" s="199"/>
      <c r="H355" s="199"/>
      <c r="I355" s="202"/>
      <c r="J355" s="213">
        <f>BK355</f>
        <v>0</v>
      </c>
      <c r="K355" s="199"/>
      <c r="L355" s="204"/>
      <c r="M355" s="205"/>
      <c r="N355" s="206"/>
      <c r="O355" s="206"/>
      <c r="P355" s="207">
        <f>SUM(P356:P361)</f>
        <v>0</v>
      </c>
      <c r="Q355" s="206"/>
      <c r="R355" s="207">
        <f>SUM(R356:R361)</f>
        <v>0</v>
      </c>
      <c r="S355" s="206"/>
      <c r="T355" s="208">
        <f>SUM(T356:T361)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9" t="s">
        <v>191</v>
      </c>
      <c r="AT355" s="210" t="s">
        <v>74</v>
      </c>
      <c r="AU355" s="210" t="s">
        <v>82</v>
      </c>
      <c r="AY355" s="209" t="s">
        <v>147</v>
      </c>
      <c r="BK355" s="211">
        <f>SUM(BK356:BK361)</f>
        <v>0</v>
      </c>
    </row>
    <row r="356" s="2" customFormat="1" ht="16.5" customHeight="1">
      <c r="A356" s="40"/>
      <c r="B356" s="41"/>
      <c r="C356" s="214" t="s">
        <v>465</v>
      </c>
      <c r="D356" s="214" t="s">
        <v>149</v>
      </c>
      <c r="E356" s="215" t="s">
        <v>466</v>
      </c>
      <c r="F356" s="216" t="s">
        <v>467</v>
      </c>
      <c r="G356" s="217" t="s">
        <v>264</v>
      </c>
      <c r="H356" s="218">
        <v>1</v>
      </c>
      <c r="I356" s="219"/>
      <c r="J356" s="220">
        <f>ROUND(I356*H356,2)</f>
        <v>0</v>
      </c>
      <c r="K356" s="216" t="s">
        <v>153</v>
      </c>
      <c r="L356" s="46"/>
      <c r="M356" s="221" t="s">
        <v>19</v>
      </c>
      <c r="N356" s="222" t="s">
        <v>46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455</v>
      </c>
      <c r="AT356" s="225" t="s">
        <v>149</v>
      </c>
      <c r="AU356" s="225" t="s">
        <v>84</v>
      </c>
      <c r="AY356" s="19" t="s">
        <v>147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82</v>
      </c>
      <c r="BK356" s="226">
        <f>ROUND(I356*H356,2)</f>
        <v>0</v>
      </c>
      <c r="BL356" s="19" t="s">
        <v>455</v>
      </c>
      <c r="BM356" s="225" t="s">
        <v>894</v>
      </c>
    </row>
    <row r="357" s="2" customFormat="1">
      <c r="A357" s="40"/>
      <c r="B357" s="41"/>
      <c r="C357" s="42"/>
      <c r="D357" s="227" t="s">
        <v>156</v>
      </c>
      <c r="E357" s="42"/>
      <c r="F357" s="228" t="s">
        <v>467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156</v>
      </c>
      <c r="AU357" s="19" t="s">
        <v>84</v>
      </c>
    </row>
    <row r="358" s="2" customFormat="1">
      <c r="A358" s="40"/>
      <c r="B358" s="41"/>
      <c r="C358" s="42"/>
      <c r="D358" s="232" t="s">
        <v>158</v>
      </c>
      <c r="E358" s="42"/>
      <c r="F358" s="233" t="s">
        <v>469</v>
      </c>
      <c r="G358" s="42"/>
      <c r="H358" s="42"/>
      <c r="I358" s="229"/>
      <c r="J358" s="42"/>
      <c r="K358" s="42"/>
      <c r="L358" s="46"/>
      <c r="M358" s="230"/>
      <c r="N358" s="231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158</v>
      </c>
      <c r="AU358" s="19" t="s">
        <v>84</v>
      </c>
    </row>
    <row r="359" s="13" customFormat="1">
      <c r="A359" s="13"/>
      <c r="B359" s="234"/>
      <c r="C359" s="235"/>
      <c r="D359" s="227" t="s">
        <v>160</v>
      </c>
      <c r="E359" s="236" t="s">
        <v>19</v>
      </c>
      <c r="F359" s="237" t="s">
        <v>470</v>
      </c>
      <c r="G359" s="235"/>
      <c r="H359" s="236" t="s">
        <v>19</v>
      </c>
      <c r="I359" s="238"/>
      <c r="J359" s="235"/>
      <c r="K359" s="235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160</v>
      </c>
      <c r="AU359" s="243" t="s">
        <v>84</v>
      </c>
      <c r="AV359" s="13" t="s">
        <v>82</v>
      </c>
      <c r="AW359" s="13" t="s">
        <v>37</v>
      </c>
      <c r="AX359" s="13" t="s">
        <v>75</v>
      </c>
      <c r="AY359" s="243" t="s">
        <v>147</v>
      </c>
    </row>
    <row r="360" s="13" customFormat="1">
      <c r="A360" s="13"/>
      <c r="B360" s="234"/>
      <c r="C360" s="235"/>
      <c r="D360" s="227" t="s">
        <v>160</v>
      </c>
      <c r="E360" s="236" t="s">
        <v>19</v>
      </c>
      <c r="F360" s="237" t="s">
        <v>471</v>
      </c>
      <c r="G360" s="235"/>
      <c r="H360" s="236" t="s">
        <v>19</v>
      </c>
      <c r="I360" s="238"/>
      <c r="J360" s="235"/>
      <c r="K360" s="235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160</v>
      </c>
      <c r="AU360" s="243" t="s">
        <v>84</v>
      </c>
      <c r="AV360" s="13" t="s">
        <v>82</v>
      </c>
      <c r="AW360" s="13" t="s">
        <v>37</v>
      </c>
      <c r="AX360" s="13" t="s">
        <v>75</v>
      </c>
      <c r="AY360" s="243" t="s">
        <v>147</v>
      </c>
    </row>
    <row r="361" s="14" customFormat="1">
      <c r="A361" s="14"/>
      <c r="B361" s="244"/>
      <c r="C361" s="245"/>
      <c r="D361" s="227" t="s">
        <v>160</v>
      </c>
      <c r="E361" s="246" t="s">
        <v>19</v>
      </c>
      <c r="F361" s="247" t="s">
        <v>82</v>
      </c>
      <c r="G361" s="245"/>
      <c r="H361" s="248">
        <v>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160</v>
      </c>
      <c r="AU361" s="254" t="s">
        <v>84</v>
      </c>
      <c r="AV361" s="14" t="s">
        <v>84</v>
      </c>
      <c r="AW361" s="14" t="s">
        <v>37</v>
      </c>
      <c r="AX361" s="14" t="s">
        <v>82</v>
      </c>
      <c r="AY361" s="254" t="s">
        <v>147</v>
      </c>
    </row>
    <row r="362" s="12" customFormat="1" ht="22.8" customHeight="1">
      <c r="A362" s="12"/>
      <c r="B362" s="198"/>
      <c r="C362" s="199"/>
      <c r="D362" s="200" t="s">
        <v>74</v>
      </c>
      <c r="E362" s="212" t="s">
        <v>472</v>
      </c>
      <c r="F362" s="212" t="s">
        <v>473</v>
      </c>
      <c r="G362" s="199"/>
      <c r="H362" s="199"/>
      <c r="I362" s="202"/>
      <c r="J362" s="213">
        <f>BK362</f>
        <v>0</v>
      </c>
      <c r="K362" s="199"/>
      <c r="L362" s="204"/>
      <c r="M362" s="205"/>
      <c r="N362" s="206"/>
      <c r="O362" s="206"/>
      <c r="P362" s="207">
        <f>SUM(P363:P381)</f>
        <v>0</v>
      </c>
      <c r="Q362" s="206"/>
      <c r="R362" s="207">
        <f>SUM(R363:R381)</f>
        <v>0</v>
      </c>
      <c r="S362" s="206"/>
      <c r="T362" s="208">
        <f>SUM(T363:T381)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9" t="s">
        <v>191</v>
      </c>
      <c r="AT362" s="210" t="s">
        <v>74</v>
      </c>
      <c r="AU362" s="210" t="s">
        <v>82</v>
      </c>
      <c r="AY362" s="209" t="s">
        <v>147</v>
      </c>
      <c r="BK362" s="211">
        <f>SUM(BK363:BK381)</f>
        <v>0</v>
      </c>
    </row>
    <row r="363" s="2" customFormat="1" ht="16.5" customHeight="1">
      <c r="A363" s="40"/>
      <c r="B363" s="41"/>
      <c r="C363" s="214" t="s">
        <v>474</v>
      </c>
      <c r="D363" s="214" t="s">
        <v>149</v>
      </c>
      <c r="E363" s="215" t="s">
        <v>475</v>
      </c>
      <c r="F363" s="216" t="s">
        <v>476</v>
      </c>
      <c r="G363" s="217" t="s">
        <v>264</v>
      </c>
      <c r="H363" s="218">
        <v>1</v>
      </c>
      <c r="I363" s="219"/>
      <c r="J363" s="220">
        <f>ROUND(I363*H363,2)</f>
        <v>0</v>
      </c>
      <c r="K363" s="216" t="s">
        <v>153</v>
      </c>
      <c r="L363" s="46"/>
      <c r="M363" s="221" t="s">
        <v>19</v>
      </c>
      <c r="N363" s="222" t="s">
        <v>46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455</v>
      </c>
      <c r="AT363" s="225" t="s">
        <v>149</v>
      </c>
      <c r="AU363" s="225" t="s">
        <v>84</v>
      </c>
      <c r="AY363" s="19" t="s">
        <v>147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82</v>
      </c>
      <c r="BK363" s="226">
        <f>ROUND(I363*H363,2)</f>
        <v>0</v>
      </c>
      <c r="BL363" s="19" t="s">
        <v>455</v>
      </c>
      <c r="BM363" s="225" t="s">
        <v>895</v>
      </c>
    </row>
    <row r="364" s="2" customFormat="1">
      <c r="A364" s="40"/>
      <c r="B364" s="41"/>
      <c r="C364" s="42"/>
      <c r="D364" s="227" t="s">
        <v>156</v>
      </c>
      <c r="E364" s="42"/>
      <c r="F364" s="228" t="s">
        <v>476</v>
      </c>
      <c r="G364" s="42"/>
      <c r="H364" s="42"/>
      <c r="I364" s="229"/>
      <c r="J364" s="42"/>
      <c r="K364" s="42"/>
      <c r="L364" s="46"/>
      <c r="M364" s="230"/>
      <c r="N364" s="231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156</v>
      </c>
      <c r="AU364" s="19" t="s">
        <v>84</v>
      </c>
    </row>
    <row r="365" s="2" customFormat="1">
      <c r="A365" s="40"/>
      <c r="B365" s="41"/>
      <c r="C365" s="42"/>
      <c r="D365" s="232" t="s">
        <v>158</v>
      </c>
      <c r="E365" s="42"/>
      <c r="F365" s="233" t="s">
        <v>478</v>
      </c>
      <c r="G365" s="42"/>
      <c r="H365" s="42"/>
      <c r="I365" s="229"/>
      <c r="J365" s="42"/>
      <c r="K365" s="42"/>
      <c r="L365" s="46"/>
      <c r="M365" s="230"/>
      <c r="N365" s="231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158</v>
      </c>
      <c r="AU365" s="19" t="s">
        <v>84</v>
      </c>
    </row>
    <row r="366" s="13" customFormat="1">
      <c r="A366" s="13"/>
      <c r="B366" s="234"/>
      <c r="C366" s="235"/>
      <c r="D366" s="227" t="s">
        <v>160</v>
      </c>
      <c r="E366" s="236" t="s">
        <v>19</v>
      </c>
      <c r="F366" s="237" t="s">
        <v>470</v>
      </c>
      <c r="G366" s="235"/>
      <c r="H366" s="236" t="s">
        <v>19</v>
      </c>
      <c r="I366" s="238"/>
      <c r="J366" s="235"/>
      <c r="K366" s="235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160</v>
      </c>
      <c r="AU366" s="243" t="s">
        <v>84</v>
      </c>
      <c r="AV366" s="13" t="s">
        <v>82</v>
      </c>
      <c r="AW366" s="13" t="s">
        <v>37</v>
      </c>
      <c r="AX366" s="13" t="s">
        <v>75</v>
      </c>
      <c r="AY366" s="243" t="s">
        <v>147</v>
      </c>
    </row>
    <row r="367" s="13" customFormat="1">
      <c r="A367" s="13"/>
      <c r="B367" s="234"/>
      <c r="C367" s="235"/>
      <c r="D367" s="227" t="s">
        <v>160</v>
      </c>
      <c r="E367" s="236" t="s">
        <v>19</v>
      </c>
      <c r="F367" s="237" t="s">
        <v>471</v>
      </c>
      <c r="G367" s="235"/>
      <c r="H367" s="236" t="s">
        <v>19</v>
      </c>
      <c r="I367" s="238"/>
      <c r="J367" s="235"/>
      <c r="K367" s="235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160</v>
      </c>
      <c r="AU367" s="243" t="s">
        <v>84</v>
      </c>
      <c r="AV367" s="13" t="s">
        <v>82</v>
      </c>
      <c r="AW367" s="13" t="s">
        <v>37</v>
      </c>
      <c r="AX367" s="13" t="s">
        <v>75</v>
      </c>
      <c r="AY367" s="243" t="s">
        <v>147</v>
      </c>
    </row>
    <row r="368" s="14" customFormat="1">
      <c r="A368" s="14"/>
      <c r="B368" s="244"/>
      <c r="C368" s="245"/>
      <c r="D368" s="227" t="s">
        <v>160</v>
      </c>
      <c r="E368" s="246" t="s">
        <v>19</v>
      </c>
      <c r="F368" s="247" t="s">
        <v>82</v>
      </c>
      <c r="G368" s="245"/>
      <c r="H368" s="248">
        <v>1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160</v>
      </c>
      <c r="AU368" s="254" t="s">
        <v>84</v>
      </c>
      <c r="AV368" s="14" t="s">
        <v>84</v>
      </c>
      <c r="AW368" s="14" t="s">
        <v>37</v>
      </c>
      <c r="AX368" s="14" t="s">
        <v>82</v>
      </c>
      <c r="AY368" s="254" t="s">
        <v>147</v>
      </c>
    </row>
    <row r="369" s="2" customFormat="1" ht="24.15" customHeight="1">
      <c r="A369" s="40"/>
      <c r="B369" s="41"/>
      <c r="C369" s="214" t="s">
        <v>479</v>
      </c>
      <c r="D369" s="214" t="s">
        <v>149</v>
      </c>
      <c r="E369" s="215" t="s">
        <v>480</v>
      </c>
      <c r="F369" s="216" t="s">
        <v>481</v>
      </c>
      <c r="G369" s="217" t="s">
        <v>264</v>
      </c>
      <c r="H369" s="218">
        <v>1</v>
      </c>
      <c r="I369" s="219"/>
      <c r="J369" s="220">
        <f>ROUND(I369*H369,2)</f>
        <v>0</v>
      </c>
      <c r="K369" s="216" t="s">
        <v>153</v>
      </c>
      <c r="L369" s="46"/>
      <c r="M369" s="221" t="s">
        <v>19</v>
      </c>
      <c r="N369" s="222" t="s">
        <v>46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455</v>
      </c>
      <c r="AT369" s="225" t="s">
        <v>149</v>
      </c>
      <c r="AU369" s="225" t="s">
        <v>84</v>
      </c>
      <c r="AY369" s="19" t="s">
        <v>147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82</v>
      </c>
      <c r="BK369" s="226">
        <f>ROUND(I369*H369,2)</f>
        <v>0</v>
      </c>
      <c r="BL369" s="19" t="s">
        <v>455</v>
      </c>
      <c r="BM369" s="225" t="s">
        <v>896</v>
      </c>
    </row>
    <row r="370" s="2" customFormat="1">
      <c r="A370" s="40"/>
      <c r="B370" s="41"/>
      <c r="C370" s="42"/>
      <c r="D370" s="227" t="s">
        <v>156</v>
      </c>
      <c r="E370" s="42"/>
      <c r="F370" s="228" t="s">
        <v>481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156</v>
      </c>
      <c r="AU370" s="19" t="s">
        <v>84</v>
      </c>
    </row>
    <row r="371" s="2" customFormat="1">
      <c r="A371" s="40"/>
      <c r="B371" s="41"/>
      <c r="C371" s="42"/>
      <c r="D371" s="232" t="s">
        <v>158</v>
      </c>
      <c r="E371" s="42"/>
      <c r="F371" s="233" t="s">
        <v>483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158</v>
      </c>
      <c r="AU371" s="19" t="s">
        <v>84</v>
      </c>
    </row>
    <row r="372" s="13" customFormat="1">
      <c r="A372" s="13"/>
      <c r="B372" s="234"/>
      <c r="C372" s="235"/>
      <c r="D372" s="227" t="s">
        <v>160</v>
      </c>
      <c r="E372" s="236" t="s">
        <v>19</v>
      </c>
      <c r="F372" s="237" t="s">
        <v>470</v>
      </c>
      <c r="G372" s="235"/>
      <c r="H372" s="236" t="s">
        <v>19</v>
      </c>
      <c r="I372" s="238"/>
      <c r="J372" s="235"/>
      <c r="K372" s="235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160</v>
      </c>
      <c r="AU372" s="243" t="s">
        <v>84</v>
      </c>
      <c r="AV372" s="13" t="s">
        <v>82</v>
      </c>
      <c r="AW372" s="13" t="s">
        <v>37</v>
      </c>
      <c r="AX372" s="13" t="s">
        <v>75</v>
      </c>
      <c r="AY372" s="243" t="s">
        <v>147</v>
      </c>
    </row>
    <row r="373" s="13" customFormat="1">
      <c r="A373" s="13"/>
      <c r="B373" s="234"/>
      <c r="C373" s="235"/>
      <c r="D373" s="227" t="s">
        <v>160</v>
      </c>
      <c r="E373" s="236" t="s">
        <v>19</v>
      </c>
      <c r="F373" s="237" t="s">
        <v>484</v>
      </c>
      <c r="G373" s="235"/>
      <c r="H373" s="236" t="s">
        <v>19</v>
      </c>
      <c r="I373" s="238"/>
      <c r="J373" s="235"/>
      <c r="K373" s="235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160</v>
      </c>
      <c r="AU373" s="243" t="s">
        <v>84</v>
      </c>
      <c r="AV373" s="13" t="s">
        <v>82</v>
      </c>
      <c r="AW373" s="13" t="s">
        <v>37</v>
      </c>
      <c r="AX373" s="13" t="s">
        <v>75</v>
      </c>
      <c r="AY373" s="243" t="s">
        <v>147</v>
      </c>
    </row>
    <row r="374" s="13" customFormat="1">
      <c r="A374" s="13"/>
      <c r="B374" s="234"/>
      <c r="C374" s="235"/>
      <c r="D374" s="227" t="s">
        <v>160</v>
      </c>
      <c r="E374" s="236" t="s">
        <v>19</v>
      </c>
      <c r="F374" s="237" t="s">
        <v>485</v>
      </c>
      <c r="G374" s="235"/>
      <c r="H374" s="236" t="s">
        <v>19</v>
      </c>
      <c r="I374" s="238"/>
      <c r="J374" s="235"/>
      <c r="K374" s="235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160</v>
      </c>
      <c r="AU374" s="243" t="s">
        <v>84</v>
      </c>
      <c r="AV374" s="13" t="s">
        <v>82</v>
      </c>
      <c r="AW374" s="13" t="s">
        <v>37</v>
      </c>
      <c r="AX374" s="13" t="s">
        <v>75</v>
      </c>
      <c r="AY374" s="243" t="s">
        <v>147</v>
      </c>
    </row>
    <row r="375" s="14" customFormat="1">
      <c r="A375" s="14"/>
      <c r="B375" s="244"/>
      <c r="C375" s="245"/>
      <c r="D375" s="227" t="s">
        <v>160</v>
      </c>
      <c r="E375" s="246" t="s">
        <v>19</v>
      </c>
      <c r="F375" s="247" t="s">
        <v>82</v>
      </c>
      <c r="G375" s="245"/>
      <c r="H375" s="248">
        <v>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160</v>
      </c>
      <c r="AU375" s="254" t="s">
        <v>84</v>
      </c>
      <c r="AV375" s="14" t="s">
        <v>84</v>
      </c>
      <c r="AW375" s="14" t="s">
        <v>37</v>
      </c>
      <c r="AX375" s="14" t="s">
        <v>82</v>
      </c>
      <c r="AY375" s="254" t="s">
        <v>147</v>
      </c>
    </row>
    <row r="376" s="2" customFormat="1" ht="24.15" customHeight="1">
      <c r="A376" s="40"/>
      <c r="B376" s="41"/>
      <c r="C376" s="214" t="s">
        <v>486</v>
      </c>
      <c r="D376" s="214" t="s">
        <v>149</v>
      </c>
      <c r="E376" s="215" t="s">
        <v>487</v>
      </c>
      <c r="F376" s="216" t="s">
        <v>488</v>
      </c>
      <c r="G376" s="217" t="s">
        <v>489</v>
      </c>
      <c r="H376" s="218">
        <v>1</v>
      </c>
      <c r="I376" s="219"/>
      <c r="J376" s="220">
        <f>ROUND(I376*H376,2)</f>
        <v>0</v>
      </c>
      <c r="K376" s="216" t="s">
        <v>271</v>
      </c>
      <c r="L376" s="46"/>
      <c r="M376" s="221" t="s">
        <v>19</v>
      </c>
      <c r="N376" s="222" t="s">
        <v>46</v>
      </c>
      <c r="O376" s="86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455</v>
      </c>
      <c r="AT376" s="225" t="s">
        <v>149</v>
      </c>
      <c r="AU376" s="225" t="s">
        <v>84</v>
      </c>
      <c r="AY376" s="19" t="s">
        <v>147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82</v>
      </c>
      <c r="BK376" s="226">
        <f>ROUND(I376*H376,2)</f>
        <v>0</v>
      </c>
      <c r="BL376" s="19" t="s">
        <v>455</v>
      </c>
      <c r="BM376" s="225" t="s">
        <v>897</v>
      </c>
    </row>
    <row r="377" s="2" customFormat="1">
      <c r="A377" s="40"/>
      <c r="B377" s="41"/>
      <c r="C377" s="42"/>
      <c r="D377" s="227" t="s">
        <v>156</v>
      </c>
      <c r="E377" s="42"/>
      <c r="F377" s="228" t="s">
        <v>488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156</v>
      </c>
      <c r="AU377" s="19" t="s">
        <v>84</v>
      </c>
    </row>
    <row r="378" s="13" customFormat="1">
      <c r="A378" s="13"/>
      <c r="B378" s="234"/>
      <c r="C378" s="235"/>
      <c r="D378" s="227" t="s">
        <v>160</v>
      </c>
      <c r="E378" s="236" t="s">
        <v>19</v>
      </c>
      <c r="F378" s="237" t="s">
        <v>491</v>
      </c>
      <c r="G378" s="235"/>
      <c r="H378" s="236" t="s">
        <v>19</v>
      </c>
      <c r="I378" s="238"/>
      <c r="J378" s="235"/>
      <c r="K378" s="235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160</v>
      </c>
      <c r="AU378" s="243" t="s">
        <v>84</v>
      </c>
      <c r="AV378" s="13" t="s">
        <v>82</v>
      </c>
      <c r="AW378" s="13" t="s">
        <v>37</v>
      </c>
      <c r="AX378" s="13" t="s">
        <v>75</v>
      </c>
      <c r="AY378" s="243" t="s">
        <v>147</v>
      </c>
    </row>
    <row r="379" s="13" customFormat="1">
      <c r="A379" s="13"/>
      <c r="B379" s="234"/>
      <c r="C379" s="235"/>
      <c r="D379" s="227" t="s">
        <v>160</v>
      </c>
      <c r="E379" s="236" t="s">
        <v>19</v>
      </c>
      <c r="F379" s="237" t="s">
        <v>492</v>
      </c>
      <c r="G379" s="235"/>
      <c r="H379" s="236" t="s">
        <v>19</v>
      </c>
      <c r="I379" s="238"/>
      <c r="J379" s="235"/>
      <c r="K379" s="235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160</v>
      </c>
      <c r="AU379" s="243" t="s">
        <v>84</v>
      </c>
      <c r="AV379" s="13" t="s">
        <v>82</v>
      </c>
      <c r="AW379" s="13" t="s">
        <v>37</v>
      </c>
      <c r="AX379" s="13" t="s">
        <v>75</v>
      </c>
      <c r="AY379" s="243" t="s">
        <v>147</v>
      </c>
    </row>
    <row r="380" s="13" customFormat="1">
      <c r="A380" s="13"/>
      <c r="B380" s="234"/>
      <c r="C380" s="235"/>
      <c r="D380" s="227" t="s">
        <v>160</v>
      </c>
      <c r="E380" s="236" t="s">
        <v>19</v>
      </c>
      <c r="F380" s="237" t="s">
        <v>493</v>
      </c>
      <c r="G380" s="235"/>
      <c r="H380" s="236" t="s">
        <v>19</v>
      </c>
      <c r="I380" s="238"/>
      <c r="J380" s="235"/>
      <c r="K380" s="235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160</v>
      </c>
      <c r="AU380" s="243" t="s">
        <v>84</v>
      </c>
      <c r="AV380" s="13" t="s">
        <v>82</v>
      </c>
      <c r="AW380" s="13" t="s">
        <v>37</v>
      </c>
      <c r="AX380" s="13" t="s">
        <v>75</v>
      </c>
      <c r="AY380" s="243" t="s">
        <v>147</v>
      </c>
    </row>
    <row r="381" s="14" customFormat="1">
      <c r="A381" s="14"/>
      <c r="B381" s="244"/>
      <c r="C381" s="245"/>
      <c r="D381" s="227" t="s">
        <v>160</v>
      </c>
      <c r="E381" s="246" t="s">
        <v>19</v>
      </c>
      <c r="F381" s="247" t="s">
        <v>82</v>
      </c>
      <c r="G381" s="245"/>
      <c r="H381" s="248">
        <v>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160</v>
      </c>
      <c r="AU381" s="254" t="s">
        <v>84</v>
      </c>
      <c r="AV381" s="14" t="s">
        <v>84</v>
      </c>
      <c r="AW381" s="14" t="s">
        <v>37</v>
      </c>
      <c r="AX381" s="14" t="s">
        <v>82</v>
      </c>
      <c r="AY381" s="254" t="s">
        <v>147</v>
      </c>
    </row>
    <row r="382" s="12" customFormat="1" ht="22.8" customHeight="1">
      <c r="A382" s="12"/>
      <c r="B382" s="198"/>
      <c r="C382" s="199"/>
      <c r="D382" s="200" t="s">
        <v>74</v>
      </c>
      <c r="E382" s="212" t="s">
        <v>501</v>
      </c>
      <c r="F382" s="212" t="s">
        <v>502</v>
      </c>
      <c r="G382" s="199"/>
      <c r="H382" s="199"/>
      <c r="I382" s="202"/>
      <c r="J382" s="213">
        <f>BK382</f>
        <v>0</v>
      </c>
      <c r="K382" s="199"/>
      <c r="L382" s="204"/>
      <c r="M382" s="205"/>
      <c r="N382" s="206"/>
      <c r="O382" s="206"/>
      <c r="P382" s="207">
        <f>SUM(P383:P389)</f>
        <v>0</v>
      </c>
      <c r="Q382" s="206"/>
      <c r="R382" s="207">
        <f>SUM(R383:R389)</f>
        <v>0</v>
      </c>
      <c r="S382" s="206"/>
      <c r="T382" s="208">
        <f>SUM(T383:T389)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9" t="s">
        <v>191</v>
      </c>
      <c r="AT382" s="210" t="s">
        <v>74</v>
      </c>
      <c r="AU382" s="210" t="s">
        <v>82</v>
      </c>
      <c r="AY382" s="209" t="s">
        <v>147</v>
      </c>
      <c r="BK382" s="211">
        <f>SUM(BK383:BK389)</f>
        <v>0</v>
      </c>
    </row>
    <row r="383" s="2" customFormat="1" ht="16.5" customHeight="1">
      <c r="A383" s="40"/>
      <c r="B383" s="41"/>
      <c r="C383" s="214" t="s">
        <v>494</v>
      </c>
      <c r="D383" s="214" t="s">
        <v>149</v>
      </c>
      <c r="E383" s="215" t="s">
        <v>504</v>
      </c>
      <c r="F383" s="216" t="s">
        <v>505</v>
      </c>
      <c r="G383" s="217" t="s">
        <v>264</v>
      </c>
      <c r="H383" s="218">
        <v>1</v>
      </c>
      <c r="I383" s="219"/>
      <c r="J383" s="220">
        <f>ROUND(I383*H383,2)</f>
        <v>0</v>
      </c>
      <c r="K383" s="216" t="s">
        <v>153</v>
      </c>
      <c r="L383" s="46"/>
      <c r="M383" s="221" t="s">
        <v>19</v>
      </c>
      <c r="N383" s="222" t="s">
        <v>46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455</v>
      </c>
      <c r="AT383" s="225" t="s">
        <v>149</v>
      </c>
      <c r="AU383" s="225" t="s">
        <v>84</v>
      </c>
      <c r="AY383" s="19" t="s">
        <v>147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82</v>
      </c>
      <c r="BK383" s="226">
        <f>ROUND(I383*H383,2)</f>
        <v>0</v>
      </c>
      <c r="BL383" s="19" t="s">
        <v>455</v>
      </c>
      <c r="BM383" s="225" t="s">
        <v>898</v>
      </c>
    </row>
    <row r="384" s="2" customFormat="1">
      <c r="A384" s="40"/>
      <c r="B384" s="41"/>
      <c r="C384" s="42"/>
      <c r="D384" s="227" t="s">
        <v>156</v>
      </c>
      <c r="E384" s="42"/>
      <c r="F384" s="228" t="s">
        <v>505</v>
      </c>
      <c r="G384" s="42"/>
      <c r="H384" s="42"/>
      <c r="I384" s="229"/>
      <c r="J384" s="42"/>
      <c r="K384" s="42"/>
      <c r="L384" s="46"/>
      <c r="M384" s="230"/>
      <c r="N384" s="231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156</v>
      </c>
      <c r="AU384" s="19" t="s">
        <v>84</v>
      </c>
    </row>
    <row r="385" s="2" customFormat="1">
      <c r="A385" s="40"/>
      <c r="B385" s="41"/>
      <c r="C385" s="42"/>
      <c r="D385" s="232" t="s">
        <v>158</v>
      </c>
      <c r="E385" s="42"/>
      <c r="F385" s="233" t="s">
        <v>507</v>
      </c>
      <c r="G385" s="42"/>
      <c r="H385" s="42"/>
      <c r="I385" s="229"/>
      <c r="J385" s="42"/>
      <c r="K385" s="42"/>
      <c r="L385" s="46"/>
      <c r="M385" s="230"/>
      <c r="N385" s="231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158</v>
      </c>
      <c r="AU385" s="19" t="s">
        <v>84</v>
      </c>
    </row>
    <row r="386" s="13" customFormat="1">
      <c r="A386" s="13"/>
      <c r="B386" s="234"/>
      <c r="C386" s="235"/>
      <c r="D386" s="227" t="s">
        <v>160</v>
      </c>
      <c r="E386" s="236" t="s">
        <v>19</v>
      </c>
      <c r="F386" s="237" t="s">
        <v>470</v>
      </c>
      <c r="G386" s="235"/>
      <c r="H386" s="236" t="s">
        <v>19</v>
      </c>
      <c r="I386" s="238"/>
      <c r="J386" s="235"/>
      <c r="K386" s="235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160</v>
      </c>
      <c r="AU386" s="243" t="s">
        <v>84</v>
      </c>
      <c r="AV386" s="13" t="s">
        <v>82</v>
      </c>
      <c r="AW386" s="13" t="s">
        <v>37</v>
      </c>
      <c r="AX386" s="13" t="s">
        <v>75</v>
      </c>
      <c r="AY386" s="243" t="s">
        <v>147</v>
      </c>
    </row>
    <row r="387" s="13" customFormat="1">
      <c r="A387" s="13"/>
      <c r="B387" s="234"/>
      <c r="C387" s="235"/>
      <c r="D387" s="227" t="s">
        <v>160</v>
      </c>
      <c r="E387" s="236" t="s">
        <v>19</v>
      </c>
      <c r="F387" s="237" t="s">
        <v>508</v>
      </c>
      <c r="G387" s="235"/>
      <c r="H387" s="236" t="s">
        <v>19</v>
      </c>
      <c r="I387" s="238"/>
      <c r="J387" s="235"/>
      <c r="K387" s="235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160</v>
      </c>
      <c r="AU387" s="243" t="s">
        <v>84</v>
      </c>
      <c r="AV387" s="13" t="s">
        <v>82</v>
      </c>
      <c r="AW387" s="13" t="s">
        <v>37</v>
      </c>
      <c r="AX387" s="13" t="s">
        <v>75</v>
      </c>
      <c r="AY387" s="243" t="s">
        <v>147</v>
      </c>
    </row>
    <row r="388" s="13" customFormat="1">
      <c r="A388" s="13"/>
      <c r="B388" s="234"/>
      <c r="C388" s="235"/>
      <c r="D388" s="227" t="s">
        <v>160</v>
      </c>
      <c r="E388" s="236" t="s">
        <v>19</v>
      </c>
      <c r="F388" s="237" t="s">
        <v>500</v>
      </c>
      <c r="G388" s="235"/>
      <c r="H388" s="236" t="s">
        <v>19</v>
      </c>
      <c r="I388" s="238"/>
      <c r="J388" s="235"/>
      <c r="K388" s="235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160</v>
      </c>
      <c r="AU388" s="243" t="s">
        <v>84</v>
      </c>
      <c r="AV388" s="13" t="s">
        <v>82</v>
      </c>
      <c r="AW388" s="13" t="s">
        <v>37</v>
      </c>
      <c r="AX388" s="13" t="s">
        <v>75</v>
      </c>
      <c r="AY388" s="243" t="s">
        <v>147</v>
      </c>
    </row>
    <row r="389" s="14" customFormat="1">
      <c r="A389" s="14"/>
      <c r="B389" s="244"/>
      <c r="C389" s="245"/>
      <c r="D389" s="227" t="s">
        <v>160</v>
      </c>
      <c r="E389" s="246" t="s">
        <v>19</v>
      </c>
      <c r="F389" s="247" t="s">
        <v>82</v>
      </c>
      <c r="G389" s="245"/>
      <c r="H389" s="248">
        <v>1</v>
      </c>
      <c r="I389" s="249"/>
      <c r="J389" s="245"/>
      <c r="K389" s="245"/>
      <c r="L389" s="250"/>
      <c r="M389" s="276"/>
      <c r="N389" s="277"/>
      <c r="O389" s="277"/>
      <c r="P389" s="277"/>
      <c r="Q389" s="277"/>
      <c r="R389" s="277"/>
      <c r="S389" s="277"/>
      <c r="T389" s="27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160</v>
      </c>
      <c r="AU389" s="254" t="s">
        <v>84</v>
      </c>
      <c r="AV389" s="14" t="s">
        <v>84</v>
      </c>
      <c r="AW389" s="14" t="s">
        <v>37</v>
      </c>
      <c r="AX389" s="14" t="s">
        <v>82</v>
      </c>
      <c r="AY389" s="254" t="s">
        <v>147</v>
      </c>
    </row>
    <row r="390" s="2" customFormat="1" ht="6.96" customHeight="1">
      <c r="A390" s="40"/>
      <c r="B390" s="61"/>
      <c r="C390" s="62"/>
      <c r="D390" s="62"/>
      <c r="E390" s="62"/>
      <c r="F390" s="62"/>
      <c r="G390" s="62"/>
      <c r="H390" s="62"/>
      <c r="I390" s="62"/>
      <c r="J390" s="62"/>
      <c r="K390" s="62"/>
      <c r="L390" s="46"/>
      <c r="M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</row>
  </sheetData>
  <sheetProtection sheet="1" autoFilter="0" formatColumns="0" formatRows="0" objects="1" scenarios="1" spinCount="100000" saltValue="htqi654l3MBociDLIqx27v+efIjUeJLYxKPuaR8Gtu6VkhEKtHFcX1MTWIAGdJnlYMZZ4Qo/h3PmRvL4ndNFiQ==" hashValue="klIVpyeSFzapa6xBXZwwb59EsT7Pq2UOK35AmWRbPOt4mLizTR7O2IuMHwogkUWI/+ET74N9cxNJi3KinhvqQg==" algorithmName="SHA-512" password="CC35"/>
  <autoFilter ref="C94:K3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5_02/113106123"/>
    <hyperlink ref="F106" r:id="rId2" display="https://podminky.urs.cz/item/CS_URS_2025_02/113107141"/>
    <hyperlink ref="F112" r:id="rId3" display="https://podminky.urs.cz/item/CS_URS_2025_02/121112003"/>
    <hyperlink ref="F121" r:id="rId4" display="https://podminky.urs.cz/item/CS_URS_2025_02/122251102"/>
    <hyperlink ref="F127" r:id="rId5" display="https://podminky.urs.cz/item/CS_URS_2021_01/122702119"/>
    <hyperlink ref="F134" r:id="rId6" display="https://podminky.urs.cz/item/CS_URS_2025_02/162651112"/>
    <hyperlink ref="F140" r:id="rId7" display="https://podminky.urs.cz/item/CS_URS_2025_02/181111111"/>
    <hyperlink ref="F146" r:id="rId8" display="https://podminky.urs.cz/item/CS_URS_2025_02/181351003"/>
    <hyperlink ref="F152" r:id="rId9" display="https://podminky.urs.cz/item/CS_URS_2025_02/181411141"/>
    <hyperlink ref="F165" r:id="rId10" display="https://podminky.urs.cz/item/CS_URS_2025_02/181951112"/>
    <hyperlink ref="F171" r:id="rId11" display="https://podminky.urs.cz/item/CS_URS_2025_02/183205111"/>
    <hyperlink ref="F177" r:id="rId12" display="https://podminky.urs.cz/item/CS_URS_2025_02/183403114"/>
    <hyperlink ref="F183" r:id="rId13" display="https://podminky.urs.cz/item/CS_URS_2025_02/183403153"/>
    <hyperlink ref="F189" r:id="rId14" display="https://podminky.urs.cz/item/CS_URS_2025_02/185803111"/>
    <hyperlink ref="F195" r:id="rId15" display="https://podminky.urs.cz/item/CS_URS_2025_02/185804312"/>
    <hyperlink ref="F208" r:id="rId16" display="https://podminky.urs.cz/item/CS_URS_2025_02/185851121"/>
    <hyperlink ref="F215" r:id="rId17" display="https://podminky.urs.cz/item/CS_URS_2025_02/185851129"/>
    <hyperlink ref="F223" r:id="rId18" display="https://podminky.urs.cz/item/CS_URS_2025_02/564801112"/>
    <hyperlink ref="F234" r:id="rId19" display="https://podminky.urs.cz/item/CS_URS_2025_02/564851111"/>
    <hyperlink ref="F245" r:id="rId20" display="https://podminky.urs.cz/item/CS_URS_2025_02/565175101"/>
    <hyperlink ref="F254" r:id="rId21" display="https://podminky.urs.cz/item/CS_URS_2025_02/572404111"/>
    <hyperlink ref="F263" r:id="rId22" display="https://podminky.urs.cz/item/CS_URS_2025_02/573191111"/>
    <hyperlink ref="F272" r:id="rId23" display="https://podminky.urs.cz/item/CS_URS_2025_02/578132113"/>
    <hyperlink ref="F281" r:id="rId24" display="https://podminky.urs.cz/item/CS_URS_2025_02/578132113"/>
    <hyperlink ref="F288" r:id="rId25" display="https://podminky.urs.cz/item/CS_URS_2025_02/596211110"/>
    <hyperlink ref="F302" r:id="rId26" display="https://podminky.urs.cz/item/CS_URS_2025_02/919735111"/>
    <hyperlink ref="F308" r:id="rId27" display="https://podminky.urs.cz/item/CS_URS_2025_02/979054451"/>
    <hyperlink ref="F315" r:id="rId28" display="https://podminky.urs.cz/item/CS_URS_2025_02/997221561"/>
    <hyperlink ref="F324" r:id="rId29" display="https://podminky.urs.cz/item/CS_URS_2025_02/997221611"/>
    <hyperlink ref="F333" r:id="rId30" display="https://podminky.urs.cz/item/CS_URS_2025_02/997221875"/>
    <hyperlink ref="F340" r:id="rId31" display="https://podminky.urs.cz/item/CS_URS_2025_02/998223011"/>
    <hyperlink ref="F358" r:id="rId32" display="https://podminky.urs.cz/item/CS_URS_2025_02/012303000"/>
    <hyperlink ref="F365" r:id="rId33" display="https://podminky.urs.cz/item/CS_URS_2025_02/032002000"/>
    <hyperlink ref="F371" r:id="rId34" display="https://podminky.urs.cz/item/CS_URS_2025_02/034203000"/>
    <hyperlink ref="F385" r:id="rId35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899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ROUND((SUM(BE87:BE120)),  2)</f>
        <v>0</v>
      </c>
      <c r="G35" s="40"/>
      <c r="H35" s="40"/>
      <c r="I35" s="159">
        <v>0.20999999999999999</v>
      </c>
      <c r="J35" s="158">
        <f>ROUND(((SUM(BE87:BE120))*I35),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ROUND((SUM(BF87:BF120)),  2)</f>
        <v>0</v>
      </c>
      <c r="G36" s="40"/>
      <c r="H36" s="40"/>
      <c r="I36" s="159">
        <v>0.12</v>
      </c>
      <c r="J36" s="158">
        <f>ROUND(((SUM(BF87:BF120))*I36),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ROUND((SUM(BG87:BG120)),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ROUND((SUM(BH87:BH120)),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ROUND((SUM(BI87:BI120)),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411.4 - Kamerový dohled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510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 + R Voroněž_aktualizace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116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411.4 - Kamerový dohled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Brno</v>
      </c>
      <c r="G81" s="42"/>
      <c r="H81" s="42"/>
      <c r="I81" s="34" t="s">
        <v>23</v>
      </c>
      <c r="J81" s="74" t="str">
        <f>IF(J14="","",J14)</f>
        <v>1. 10. 2025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Brněnské komunikace, a.s.</v>
      </c>
      <c r="G83" s="42"/>
      <c r="H83" s="42"/>
      <c r="I83" s="34" t="s">
        <v>33</v>
      </c>
      <c r="J83" s="38" t="str">
        <f>E23</f>
        <v>AŽD Praha,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AŽD Praha,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133</v>
      </c>
      <c r="D86" s="190" t="s">
        <v>60</v>
      </c>
      <c r="E86" s="190" t="s">
        <v>56</v>
      </c>
      <c r="F86" s="190" t="s">
        <v>57</v>
      </c>
      <c r="G86" s="190" t="s">
        <v>134</v>
      </c>
      <c r="H86" s="190" t="s">
        <v>135</v>
      </c>
      <c r="I86" s="190" t="s">
        <v>136</v>
      </c>
      <c r="J86" s="190" t="s">
        <v>121</v>
      </c>
      <c r="K86" s="191" t="s">
        <v>137</v>
      </c>
      <c r="L86" s="192"/>
      <c r="M86" s="94" t="s">
        <v>19</v>
      </c>
      <c r="N86" s="95" t="s">
        <v>45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122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169</v>
      </c>
      <c r="F88" s="201" t="s">
        <v>170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171</v>
      </c>
      <c r="AT88" s="210" t="s">
        <v>74</v>
      </c>
      <c r="AU88" s="210" t="s">
        <v>75</v>
      </c>
      <c r="AY88" s="209" t="s">
        <v>147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544</v>
      </c>
      <c r="F89" s="212" t="s">
        <v>545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SUM(P90:P120)</f>
        <v>0</v>
      </c>
      <c r="Q89" s="206"/>
      <c r="R89" s="207">
        <f>SUM(R90:R120)</f>
        <v>0</v>
      </c>
      <c r="S89" s="206"/>
      <c r="T89" s="208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171</v>
      </c>
      <c r="AT89" s="210" t="s">
        <v>74</v>
      </c>
      <c r="AU89" s="210" t="s">
        <v>82</v>
      </c>
      <c r="AY89" s="209" t="s">
        <v>147</v>
      </c>
      <c r="BK89" s="211">
        <f>SUM(BK90:BK120)</f>
        <v>0</v>
      </c>
    </row>
    <row r="90" s="2" customFormat="1" ht="16.5" customHeight="1">
      <c r="A90" s="40"/>
      <c r="B90" s="41"/>
      <c r="C90" s="214" t="s">
        <v>82</v>
      </c>
      <c r="D90" s="214" t="s">
        <v>149</v>
      </c>
      <c r="E90" s="215" t="s">
        <v>900</v>
      </c>
      <c r="F90" s="216" t="s">
        <v>901</v>
      </c>
      <c r="G90" s="217" t="s">
        <v>264</v>
      </c>
      <c r="H90" s="218">
        <v>1</v>
      </c>
      <c r="I90" s="219"/>
      <c r="J90" s="220">
        <f>ROUND(I90*H90,2)</f>
        <v>0</v>
      </c>
      <c r="K90" s="216" t="s">
        <v>153</v>
      </c>
      <c r="L90" s="46"/>
      <c r="M90" s="221" t="s">
        <v>19</v>
      </c>
      <c r="N90" s="222" t="s">
        <v>46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177</v>
      </c>
      <c r="AT90" s="225" t="s">
        <v>149</v>
      </c>
      <c r="AU90" s="225" t="s">
        <v>84</v>
      </c>
      <c r="AY90" s="19" t="s">
        <v>147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82</v>
      </c>
      <c r="BK90" s="226">
        <f>ROUND(I90*H90,2)</f>
        <v>0</v>
      </c>
      <c r="BL90" s="19" t="s">
        <v>177</v>
      </c>
      <c r="BM90" s="225" t="s">
        <v>902</v>
      </c>
    </row>
    <row r="91" s="2" customFormat="1">
      <c r="A91" s="40"/>
      <c r="B91" s="41"/>
      <c r="C91" s="42"/>
      <c r="D91" s="227" t="s">
        <v>156</v>
      </c>
      <c r="E91" s="42"/>
      <c r="F91" s="228" t="s">
        <v>903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156</v>
      </c>
      <c r="AU91" s="19" t="s">
        <v>84</v>
      </c>
    </row>
    <row r="92" s="2" customFormat="1">
      <c r="A92" s="40"/>
      <c r="B92" s="41"/>
      <c r="C92" s="42"/>
      <c r="D92" s="232" t="s">
        <v>158</v>
      </c>
      <c r="E92" s="42"/>
      <c r="F92" s="233" t="s">
        <v>904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158</v>
      </c>
      <c r="AU92" s="19" t="s">
        <v>84</v>
      </c>
    </row>
    <row r="93" s="13" customFormat="1">
      <c r="A93" s="13"/>
      <c r="B93" s="234"/>
      <c r="C93" s="235"/>
      <c r="D93" s="227" t="s">
        <v>160</v>
      </c>
      <c r="E93" s="236" t="s">
        <v>19</v>
      </c>
      <c r="F93" s="237" t="s">
        <v>161</v>
      </c>
      <c r="G93" s="235"/>
      <c r="H93" s="236" t="s">
        <v>19</v>
      </c>
      <c r="I93" s="238"/>
      <c r="J93" s="235"/>
      <c r="K93" s="235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160</v>
      </c>
      <c r="AU93" s="243" t="s">
        <v>84</v>
      </c>
      <c r="AV93" s="13" t="s">
        <v>82</v>
      </c>
      <c r="AW93" s="13" t="s">
        <v>37</v>
      </c>
      <c r="AX93" s="13" t="s">
        <v>75</v>
      </c>
      <c r="AY93" s="243" t="s">
        <v>147</v>
      </c>
    </row>
    <row r="94" s="13" customFormat="1">
      <c r="A94" s="13"/>
      <c r="B94" s="234"/>
      <c r="C94" s="235"/>
      <c r="D94" s="227" t="s">
        <v>160</v>
      </c>
      <c r="E94" s="236" t="s">
        <v>19</v>
      </c>
      <c r="F94" s="237" t="s">
        <v>905</v>
      </c>
      <c r="G94" s="235"/>
      <c r="H94" s="236" t="s">
        <v>19</v>
      </c>
      <c r="I94" s="238"/>
      <c r="J94" s="235"/>
      <c r="K94" s="235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160</v>
      </c>
      <c r="AU94" s="243" t="s">
        <v>84</v>
      </c>
      <c r="AV94" s="13" t="s">
        <v>82</v>
      </c>
      <c r="AW94" s="13" t="s">
        <v>37</v>
      </c>
      <c r="AX94" s="13" t="s">
        <v>75</v>
      </c>
      <c r="AY94" s="243" t="s">
        <v>147</v>
      </c>
    </row>
    <row r="95" s="14" customFormat="1">
      <c r="A95" s="14"/>
      <c r="B95" s="244"/>
      <c r="C95" s="245"/>
      <c r="D95" s="227" t="s">
        <v>160</v>
      </c>
      <c r="E95" s="246" t="s">
        <v>19</v>
      </c>
      <c r="F95" s="247" t="s">
        <v>82</v>
      </c>
      <c r="G95" s="245"/>
      <c r="H95" s="248">
        <v>1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160</v>
      </c>
      <c r="AU95" s="254" t="s">
        <v>84</v>
      </c>
      <c r="AV95" s="14" t="s">
        <v>84</v>
      </c>
      <c r="AW95" s="14" t="s">
        <v>37</v>
      </c>
      <c r="AX95" s="14" t="s">
        <v>82</v>
      </c>
      <c r="AY95" s="254" t="s">
        <v>147</v>
      </c>
    </row>
    <row r="96" s="2" customFormat="1" ht="33" customHeight="1">
      <c r="A96" s="40"/>
      <c r="B96" s="41"/>
      <c r="C96" s="255" t="s">
        <v>84</v>
      </c>
      <c r="D96" s="255" t="s">
        <v>169</v>
      </c>
      <c r="E96" s="256" t="s">
        <v>906</v>
      </c>
      <c r="F96" s="257" t="s">
        <v>907</v>
      </c>
      <c r="G96" s="258" t="s">
        <v>264</v>
      </c>
      <c r="H96" s="259">
        <v>1</v>
      </c>
      <c r="I96" s="260"/>
      <c r="J96" s="261">
        <f>ROUND(I96*H96,2)</f>
        <v>0</v>
      </c>
      <c r="K96" s="257" t="s">
        <v>271</v>
      </c>
      <c r="L96" s="262"/>
      <c r="M96" s="263" t="s">
        <v>19</v>
      </c>
      <c r="N96" s="264" t="s">
        <v>46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186</v>
      </c>
      <c r="AT96" s="225" t="s">
        <v>169</v>
      </c>
      <c r="AU96" s="225" t="s">
        <v>84</v>
      </c>
      <c r="AY96" s="19" t="s">
        <v>147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177</v>
      </c>
      <c r="BM96" s="225" t="s">
        <v>908</v>
      </c>
    </row>
    <row r="97" s="2" customFormat="1">
      <c r="A97" s="40"/>
      <c r="B97" s="41"/>
      <c r="C97" s="42"/>
      <c r="D97" s="227" t="s">
        <v>156</v>
      </c>
      <c r="E97" s="42"/>
      <c r="F97" s="228" t="s">
        <v>907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156</v>
      </c>
      <c r="AU97" s="19" t="s">
        <v>84</v>
      </c>
    </row>
    <row r="98" s="13" customFormat="1">
      <c r="A98" s="13"/>
      <c r="B98" s="234"/>
      <c r="C98" s="235"/>
      <c r="D98" s="227" t="s">
        <v>160</v>
      </c>
      <c r="E98" s="236" t="s">
        <v>19</v>
      </c>
      <c r="F98" s="237" t="s">
        <v>161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160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147</v>
      </c>
    </row>
    <row r="99" s="13" customFormat="1">
      <c r="A99" s="13"/>
      <c r="B99" s="234"/>
      <c r="C99" s="235"/>
      <c r="D99" s="227" t="s">
        <v>160</v>
      </c>
      <c r="E99" s="236" t="s">
        <v>19</v>
      </c>
      <c r="F99" s="237" t="s">
        <v>909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160</v>
      </c>
      <c r="AU99" s="243" t="s">
        <v>84</v>
      </c>
      <c r="AV99" s="13" t="s">
        <v>82</v>
      </c>
      <c r="AW99" s="13" t="s">
        <v>37</v>
      </c>
      <c r="AX99" s="13" t="s">
        <v>75</v>
      </c>
      <c r="AY99" s="243" t="s">
        <v>147</v>
      </c>
    </row>
    <row r="100" s="14" customFormat="1">
      <c r="A100" s="14"/>
      <c r="B100" s="244"/>
      <c r="C100" s="245"/>
      <c r="D100" s="227" t="s">
        <v>160</v>
      </c>
      <c r="E100" s="246" t="s">
        <v>19</v>
      </c>
      <c r="F100" s="247" t="s">
        <v>82</v>
      </c>
      <c r="G100" s="245"/>
      <c r="H100" s="248">
        <v>1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160</v>
      </c>
      <c r="AU100" s="254" t="s">
        <v>84</v>
      </c>
      <c r="AV100" s="14" t="s">
        <v>84</v>
      </c>
      <c r="AW100" s="14" t="s">
        <v>37</v>
      </c>
      <c r="AX100" s="14" t="s">
        <v>82</v>
      </c>
      <c r="AY100" s="254" t="s">
        <v>147</v>
      </c>
    </row>
    <row r="101" s="2" customFormat="1" ht="16.5" customHeight="1">
      <c r="A101" s="40"/>
      <c r="B101" s="41"/>
      <c r="C101" s="214" t="s">
        <v>171</v>
      </c>
      <c r="D101" s="214" t="s">
        <v>149</v>
      </c>
      <c r="E101" s="215" t="s">
        <v>910</v>
      </c>
      <c r="F101" s="216" t="s">
        <v>911</v>
      </c>
      <c r="G101" s="217" t="s">
        <v>264</v>
      </c>
      <c r="H101" s="218">
        <v>1</v>
      </c>
      <c r="I101" s="219"/>
      <c r="J101" s="220">
        <f>ROUND(I101*H101,2)</f>
        <v>0</v>
      </c>
      <c r="K101" s="216" t="s">
        <v>153</v>
      </c>
      <c r="L101" s="46"/>
      <c r="M101" s="221" t="s">
        <v>19</v>
      </c>
      <c r="N101" s="222" t="s">
        <v>46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177</v>
      </c>
      <c r="AT101" s="225" t="s">
        <v>149</v>
      </c>
      <c r="AU101" s="225" t="s">
        <v>84</v>
      </c>
      <c r="AY101" s="19" t="s">
        <v>147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82</v>
      </c>
      <c r="BK101" s="226">
        <f>ROUND(I101*H101,2)</f>
        <v>0</v>
      </c>
      <c r="BL101" s="19" t="s">
        <v>177</v>
      </c>
      <c r="BM101" s="225" t="s">
        <v>912</v>
      </c>
    </row>
    <row r="102" s="2" customFormat="1">
      <c r="A102" s="40"/>
      <c r="B102" s="41"/>
      <c r="C102" s="42"/>
      <c r="D102" s="227" t="s">
        <v>156</v>
      </c>
      <c r="E102" s="42"/>
      <c r="F102" s="228" t="s">
        <v>913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156</v>
      </c>
      <c r="AU102" s="19" t="s">
        <v>84</v>
      </c>
    </row>
    <row r="103" s="2" customFormat="1">
      <c r="A103" s="40"/>
      <c r="B103" s="41"/>
      <c r="C103" s="42"/>
      <c r="D103" s="232" t="s">
        <v>158</v>
      </c>
      <c r="E103" s="42"/>
      <c r="F103" s="233" t="s">
        <v>914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84</v>
      </c>
    </row>
    <row r="104" s="13" customFormat="1">
      <c r="A104" s="13"/>
      <c r="B104" s="234"/>
      <c r="C104" s="235"/>
      <c r="D104" s="227" t="s">
        <v>160</v>
      </c>
      <c r="E104" s="236" t="s">
        <v>19</v>
      </c>
      <c r="F104" s="237" t="s">
        <v>161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160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147</v>
      </c>
    </row>
    <row r="105" s="13" customFormat="1">
      <c r="A105" s="13"/>
      <c r="B105" s="234"/>
      <c r="C105" s="235"/>
      <c r="D105" s="227" t="s">
        <v>160</v>
      </c>
      <c r="E105" s="236" t="s">
        <v>19</v>
      </c>
      <c r="F105" s="237" t="s">
        <v>915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160</v>
      </c>
      <c r="AU105" s="243" t="s">
        <v>84</v>
      </c>
      <c r="AV105" s="13" t="s">
        <v>82</v>
      </c>
      <c r="AW105" s="13" t="s">
        <v>37</v>
      </c>
      <c r="AX105" s="13" t="s">
        <v>75</v>
      </c>
      <c r="AY105" s="243" t="s">
        <v>147</v>
      </c>
    </row>
    <row r="106" s="13" customFormat="1">
      <c r="A106" s="13"/>
      <c r="B106" s="234"/>
      <c r="C106" s="235"/>
      <c r="D106" s="227" t="s">
        <v>160</v>
      </c>
      <c r="E106" s="236" t="s">
        <v>19</v>
      </c>
      <c r="F106" s="237" t="s">
        <v>916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160</v>
      </c>
      <c r="AU106" s="243" t="s">
        <v>84</v>
      </c>
      <c r="AV106" s="13" t="s">
        <v>82</v>
      </c>
      <c r="AW106" s="13" t="s">
        <v>37</v>
      </c>
      <c r="AX106" s="13" t="s">
        <v>75</v>
      </c>
      <c r="AY106" s="243" t="s">
        <v>147</v>
      </c>
    </row>
    <row r="107" s="14" customFormat="1">
      <c r="A107" s="14"/>
      <c r="B107" s="244"/>
      <c r="C107" s="245"/>
      <c r="D107" s="227" t="s">
        <v>160</v>
      </c>
      <c r="E107" s="246" t="s">
        <v>19</v>
      </c>
      <c r="F107" s="247" t="s">
        <v>82</v>
      </c>
      <c r="G107" s="245"/>
      <c r="H107" s="248">
        <v>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160</v>
      </c>
      <c r="AU107" s="254" t="s">
        <v>84</v>
      </c>
      <c r="AV107" s="14" t="s">
        <v>84</v>
      </c>
      <c r="AW107" s="14" t="s">
        <v>37</v>
      </c>
      <c r="AX107" s="14" t="s">
        <v>82</v>
      </c>
      <c r="AY107" s="254" t="s">
        <v>147</v>
      </c>
    </row>
    <row r="108" s="2" customFormat="1" ht="16.5" customHeight="1">
      <c r="A108" s="40"/>
      <c r="B108" s="41"/>
      <c r="C108" s="214" t="s">
        <v>154</v>
      </c>
      <c r="D108" s="214" t="s">
        <v>149</v>
      </c>
      <c r="E108" s="215" t="s">
        <v>917</v>
      </c>
      <c r="F108" s="216" t="s">
        <v>918</v>
      </c>
      <c r="G108" s="217" t="s">
        <v>264</v>
      </c>
      <c r="H108" s="218">
        <v>1</v>
      </c>
      <c r="I108" s="219"/>
      <c r="J108" s="220">
        <f>ROUND(I108*H108,2)</f>
        <v>0</v>
      </c>
      <c r="K108" s="216" t="s">
        <v>153</v>
      </c>
      <c r="L108" s="46"/>
      <c r="M108" s="221" t="s">
        <v>19</v>
      </c>
      <c r="N108" s="222" t="s">
        <v>46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177</v>
      </c>
      <c r="AT108" s="225" t="s">
        <v>149</v>
      </c>
      <c r="AU108" s="225" t="s">
        <v>84</v>
      </c>
      <c r="AY108" s="19" t="s">
        <v>147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82</v>
      </c>
      <c r="BK108" s="226">
        <f>ROUND(I108*H108,2)</f>
        <v>0</v>
      </c>
      <c r="BL108" s="19" t="s">
        <v>177</v>
      </c>
      <c r="BM108" s="225" t="s">
        <v>919</v>
      </c>
    </row>
    <row r="109" s="2" customFormat="1">
      <c r="A109" s="40"/>
      <c r="B109" s="41"/>
      <c r="C109" s="42"/>
      <c r="D109" s="227" t="s">
        <v>156</v>
      </c>
      <c r="E109" s="42"/>
      <c r="F109" s="228" t="s">
        <v>920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156</v>
      </c>
      <c r="AU109" s="19" t="s">
        <v>84</v>
      </c>
    </row>
    <row r="110" s="2" customFormat="1">
      <c r="A110" s="40"/>
      <c r="B110" s="41"/>
      <c r="C110" s="42"/>
      <c r="D110" s="232" t="s">
        <v>158</v>
      </c>
      <c r="E110" s="42"/>
      <c r="F110" s="233" t="s">
        <v>921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158</v>
      </c>
      <c r="AU110" s="19" t="s">
        <v>84</v>
      </c>
    </row>
    <row r="111" s="13" customFormat="1">
      <c r="A111" s="13"/>
      <c r="B111" s="234"/>
      <c r="C111" s="235"/>
      <c r="D111" s="227" t="s">
        <v>160</v>
      </c>
      <c r="E111" s="236" t="s">
        <v>19</v>
      </c>
      <c r="F111" s="237" t="s">
        <v>161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160</v>
      </c>
      <c r="AU111" s="243" t="s">
        <v>84</v>
      </c>
      <c r="AV111" s="13" t="s">
        <v>82</v>
      </c>
      <c r="AW111" s="13" t="s">
        <v>37</v>
      </c>
      <c r="AX111" s="13" t="s">
        <v>75</v>
      </c>
      <c r="AY111" s="243" t="s">
        <v>147</v>
      </c>
    </row>
    <row r="112" s="13" customFormat="1">
      <c r="A112" s="13"/>
      <c r="B112" s="234"/>
      <c r="C112" s="235"/>
      <c r="D112" s="227" t="s">
        <v>160</v>
      </c>
      <c r="E112" s="236" t="s">
        <v>19</v>
      </c>
      <c r="F112" s="237" t="s">
        <v>915</v>
      </c>
      <c r="G112" s="235"/>
      <c r="H112" s="236" t="s">
        <v>19</v>
      </c>
      <c r="I112" s="238"/>
      <c r="J112" s="235"/>
      <c r="K112" s="235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160</v>
      </c>
      <c r="AU112" s="243" t="s">
        <v>84</v>
      </c>
      <c r="AV112" s="13" t="s">
        <v>82</v>
      </c>
      <c r="AW112" s="13" t="s">
        <v>37</v>
      </c>
      <c r="AX112" s="13" t="s">
        <v>75</v>
      </c>
      <c r="AY112" s="243" t="s">
        <v>147</v>
      </c>
    </row>
    <row r="113" s="13" customFormat="1">
      <c r="A113" s="13"/>
      <c r="B113" s="234"/>
      <c r="C113" s="235"/>
      <c r="D113" s="227" t="s">
        <v>160</v>
      </c>
      <c r="E113" s="236" t="s">
        <v>19</v>
      </c>
      <c r="F113" s="237" t="s">
        <v>916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160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147</v>
      </c>
    </row>
    <row r="114" s="14" customFormat="1">
      <c r="A114" s="14"/>
      <c r="B114" s="244"/>
      <c r="C114" s="245"/>
      <c r="D114" s="227" t="s">
        <v>160</v>
      </c>
      <c r="E114" s="246" t="s">
        <v>19</v>
      </c>
      <c r="F114" s="247" t="s">
        <v>82</v>
      </c>
      <c r="G114" s="245"/>
      <c r="H114" s="248">
        <v>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160</v>
      </c>
      <c r="AU114" s="254" t="s">
        <v>84</v>
      </c>
      <c r="AV114" s="14" t="s">
        <v>84</v>
      </c>
      <c r="AW114" s="14" t="s">
        <v>37</v>
      </c>
      <c r="AX114" s="14" t="s">
        <v>82</v>
      </c>
      <c r="AY114" s="254" t="s">
        <v>147</v>
      </c>
    </row>
    <row r="115" s="2" customFormat="1" ht="24.15" customHeight="1">
      <c r="A115" s="40"/>
      <c r="B115" s="41"/>
      <c r="C115" s="214" t="s">
        <v>191</v>
      </c>
      <c r="D115" s="214" t="s">
        <v>149</v>
      </c>
      <c r="E115" s="215" t="s">
        <v>922</v>
      </c>
      <c r="F115" s="216" t="s">
        <v>923</v>
      </c>
      <c r="G115" s="217" t="s">
        <v>264</v>
      </c>
      <c r="H115" s="218">
        <v>1</v>
      </c>
      <c r="I115" s="219"/>
      <c r="J115" s="220">
        <f>ROUND(I115*H115,2)</f>
        <v>0</v>
      </c>
      <c r="K115" s="216" t="s">
        <v>924</v>
      </c>
      <c r="L115" s="46"/>
      <c r="M115" s="221" t="s">
        <v>19</v>
      </c>
      <c r="N115" s="222" t="s">
        <v>46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177</v>
      </c>
      <c r="AT115" s="225" t="s">
        <v>149</v>
      </c>
      <c r="AU115" s="225" t="s">
        <v>84</v>
      </c>
      <c r="AY115" s="19" t="s">
        <v>147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82</v>
      </c>
      <c r="BK115" s="226">
        <f>ROUND(I115*H115,2)</f>
        <v>0</v>
      </c>
      <c r="BL115" s="19" t="s">
        <v>177</v>
      </c>
      <c r="BM115" s="225" t="s">
        <v>925</v>
      </c>
    </row>
    <row r="116" s="2" customFormat="1">
      <c r="A116" s="40"/>
      <c r="B116" s="41"/>
      <c r="C116" s="42"/>
      <c r="D116" s="227" t="s">
        <v>156</v>
      </c>
      <c r="E116" s="42"/>
      <c r="F116" s="228" t="s">
        <v>923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156</v>
      </c>
      <c r="AU116" s="19" t="s">
        <v>84</v>
      </c>
    </row>
    <row r="117" s="13" customFormat="1">
      <c r="A117" s="13"/>
      <c r="B117" s="234"/>
      <c r="C117" s="235"/>
      <c r="D117" s="227" t="s">
        <v>160</v>
      </c>
      <c r="E117" s="236" t="s">
        <v>19</v>
      </c>
      <c r="F117" s="237" t="s">
        <v>161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160</v>
      </c>
      <c r="AU117" s="243" t="s">
        <v>84</v>
      </c>
      <c r="AV117" s="13" t="s">
        <v>82</v>
      </c>
      <c r="AW117" s="13" t="s">
        <v>37</v>
      </c>
      <c r="AX117" s="13" t="s">
        <v>75</v>
      </c>
      <c r="AY117" s="243" t="s">
        <v>147</v>
      </c>
    </row>
    <row r="118" s="13" customFormat="1">
      <c r="A118" s="13"/>
      <c r="B118" s="234"/>
      <c r="C118" s="235"/>
      <c r="D118" s="227" t="s">
        <v>160</v>
      </c>
      <c r="E118" s="236" t="s">
        <v>19</v>
      </c>
      <c r="F118" s="237" t="s">
        <v>915</v>
      </c>
      <c r="G118" s="235"/>
      <c r="H118" s="236" t="s">
        <v>19</v>
      </c>
      <c r="I118" s="238"/>
      <c r="J118" s="235"/>
      <c r="K118" s="235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160</v>
      </c>
      <c r="AU118" s="243" t="s">
        <v>84</v>
      </c>
      <c r="AV118" s="13" t="s">
        <v>82</v>
      </c>
      <c r="AW118" s="13" t="s">
        <v>37</v>
      </c>
      <c r="AX118" s="13" t="s">
        <v>75</v>
      </c>
      <c r="AY118" s="243" t="s">
        <v>147</v>
      </c>
    </row>
    <row r="119" s="13" customFormat="1">
      <c r="A119" s="13"/>
      <c r="B119" s="234"/>
      <c r="C119" s="235"/>
      <c r="D119" s="227" t="s">
        <v>160</v>
      </c>
      <c r="E119" s="236" t="s">
        <v>19</v>
      </c>
      <c r="F119" s="237" t="s">
        <v>926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160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147</v>
      </c>
    </row>
    <row r="120" s="14" customFormat="1">
      <c r="A120" s="14"/>
      <c r="B120" s="244"/>
      <c r="C120" s="245"/>
      <c r="D120" s="227" t="s">
        <v>160</v>
      </c>
      <c r="E120" s="246" t="s">
        <v>19</v>
      </c>
      <c r="F120" s="247" t="s">
        <v>82</v>
      </c>
      <c r="G120" s="245"/>
      <c r="H120" s="248">
        <v>1</v>
      </c>
      <c r="I120" s="249"/>
      <c r="J120" s="245"/>
      <c r="K120" s="245"/>
      <c r="L120" s="250"/>
      <c r="M120" s="276"/>
      <c r="N120" s="277"/>
      <c r="O120" s="277"/>
      <c r="P120" s="277"/>
      <c r="Q120" s="277"/>
      <c r="R120" s="277"/>
      <c r="S120" s="277"/>
      <c r="T120" s="27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160</v>
      </c>
      <c r="AU120" s="254" t="s">
        <v>84</v>
      </c>
      <c r="AV120" s="14" t="s">
        <v>84</v>
      </c>
      <c r="AW120" s="14" t="s">
        <v>37</v>
      </c>
      <c r="AX120" s="14" t="s">
        <v>82</v>
      </c>
      <c r="AY120" s="254" t="s">
        <v>147</v>
      </c>
    </row>
    <row r="121" s="2" customFormat="1" ht="6.96" customHeight="1">
      <c r="A121" s="40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46"/>
      <c r="M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</sheetData>
  <sheetProtection sheet="1" autoFilter="0" formatColumns="0" formatRows="0" objects="1" scenarios="1" spinCount="100000" saltValue="mvDaV4wZEV8IGoPYRZZ79CBlPhgUgUAwFnEEvm0gHGCSoUOeS2hVPgiE3P7HWOdumLML3noqy115Xjt/A5OiCA==" hashValue="QNe4fEC+FdGqTy6Us98mQMQgIam5zEaMzm+JAiAy2u3jo2bmlvfbtfNZ9PKMNDgx/kmnzFAqsM4xnMnnu2B/lw==" algorithmName="SHA-512" password="CC35"/>
  <autoFilter ref="C86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220731022"/>
    <hyperlink ref="F103" r:id="rId2" display="https://podminky.urs.cz/item/CS_URS_2025_02/220731042"/>
    <hyperlink ref="F110" r:id="rId3" display="https://podminky.urs.cz/item/CS_URS_2025_02/2207310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927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ROUND((SUM(BE87:BE177)),  2)</f>
        <v>0</v>
      </c>
      <c r="G35" s="40"/>
      <c r="H35" s="40"/>
      <c r="I35" s="159">
        <v>0.20999999999999999</v>
      </c>
      <c r="J35" s="158">
        <f>ROUND(((SUM(BE87:BE177))*I35),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ROUND((SUM(BF87:BF177)),  2)</f>
        <v>0</v>
      </c>
      <c r="G36" s="40"/>
      <c r="H36" s="40"/>
      <c r="I36" s="159">
        <v>0.12</v>
      </c>
      <c r="J36" s="158">
        <f>ROUND(((SUM(BF87:BF177))*I36),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ROUND((SUM(BG87:BG177)),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ROUND((SUM(BH87:BH177)),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ROUND((SUM(BI87:BI177)),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411.5 - Svislé a vodorovné dopravní značení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681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 + R Voroněž_aktualizace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116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411.5 - Svislé a vodorovné dopravní značení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Brno</v>
      </c>
      <c r="G81" s="42"/>
      <c r="H81" s="42"/>
      <c r="I81" s="34" t="s">
        <v>23</v>
      </c>
      <c r="J81" s="74" t="str">
        <f>IF(J14="","",J14)</f>
        <v>1. 10. 2025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Brněnské komunikace, a.s.</v>
      </c>
      <c r="G83" s="42"/>
      <c r="H83" s="42"/>
      <c r="I83" s="34" t="s">
        <v>33</v>
      </c>
      <c r="J83" s="38" t="str">
        <f>E23</f>
        <v>AŽD Praha,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AŽD Praha,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133</v>
      </c>
      <c r="D86" s="190" t="s">
        <v>60</v>
      </c>
      <c r="E86" s="190" t="s">
        <v>56</v>
      </c>
      <c r="F86" s="190" t="s">
        <v>57</v>
      </c>
      <c r="G86" s="190" t="s">
        <v>134</v>
      </c>
      <c r="H86" s="190" t="s">
        <v>135</v>
      </c>
      <c r="I86" s="190" t="s">
        <v>136</v>
      </c>
      <c r="J86" s="190" t="s">
        <v>121</v>
      </c>
      <c r="K86" s="191" t="s">
        <v>137</v>
      </c>
      <c r="L86" s="192"/>
      <c r="M86" s="94" t="s">
        <v>19</v>
      </c>
      <c r="N86" s="95" t="s">
        <v>45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1.7102900000000001</v>
      </c>
      <c r="S87" s="98"/>
      <c r="T87" s="196">
        <f>T88</f>
        <v>0.0040000000000000001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122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145</v>
      </c>
      <c r="F88" s="201" t="s">
        <v>146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1.7102900000000001</v>
      </c>
      <c r="S88" s="206"/>
      <c r="T88" s="208">
        <f>T89</f>
        <v>0.0040000000000000001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82</v>
      </c>
      <c r="AT88" s="210" t="s">
        <v>74</v>
      </c>
      <c r="AU88" s="210" t="s">
        <v>75</v>
      </c>
      <c r="AY88" s="209" t="s">
        <v>147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218</v>
      </c>
      <c r="F89" s="212" t="s">
        <v>845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SUM(P90:P177)</f>
        <v>0</v>
      </c>
      <c r="Q89" s="206"/>
      <c r="R89" s="207">
        <f>SUM(R90:R177)</f>
        <v>1.7102900000000001</v>
      </c>
      <c r="S89" s="206"/>
      <c r="T89" s="208">
        <f>SUM(T90:T177)</f>
        <v>0.0040000000000000001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82</v>
      </c>
      <c r="AY89" s="209" t="s">
        <v>147</v>
      </c>
      <c r="BK89" s="211">
        <f>SUM(BK90:BK177)</f>
        <v>0</v>
      </c>
    </row>
    <row r="90" s="2" customFormat="1" ht="24.15" customHeight="1">
      <c r="A90" s="40"/>
      <c r="B90" s="41"/>
      <c r="C90" s="214" t="s">
        <v>82</v>
      </c>
      <c r="D90" s="214" t="s">
        <v>149</v>
      </c>
      <c r="E90" s="215" t="s">
        <v>928</v>
      </c>
      <c r="F90" s="216" t="s">
        <v>929</v>
      </c>
      <c r="G90" s="217" t="s">
        <v>264</v>
      </c>
      <c r="H90" s="218">
        <v>23</v>
      </c>
      <c r="I90" s="219"/>
      <c r="J90" s="220">
        <f>ROUND(I90*H90,2)</f>
        <v>0</v>
      </c>
      <c r="K90" s="216" t="s">
        <v>153</v>
      </c>
      <c r="L90" s="46"/>
      <c r="M90" s="221" t="s">
        <v>19</v>
      </c>
      <c r="N90" s="222" t="s">
        <v>46</v>
      </c>
      <c r="O90" s="86"/>
      <c r="P90" s="223">
        <f>O90*H90</f>
        <v>0</v>
      </c>
      <c r="Q90" s="223">
        <v>0.00069999999999999999</v>
      </c>
      <c r="R90" s="223">
        <f>Q90*H90</f>
        <v>0.0161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154</v>
      </c>
      <c r="AT90" s="225" t="s">
        <v>149</v>
      </c>
      <c r="AU90" s="225" t="s">
        <v>84</v>
      </c>
      <c r="AY90" s="19" t="s">
        <v>147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82</v>
      </c>
      <c r="BK90" s="226">
        <f>ROUND(I90*H90,2)</f>
        <v>0</v>
      </c>
      <c r="BL90" s="19" t="s">
        <v>154</v>
      </c>
      <c r="BM90" s="225" t="s">
        <v>930</v>
      </c>
    </row>
    <row r="91" s="2" customFormat="1">
      <c r="A91" s="40"/>
      <c r="B91" s="41"/>
      <c r="C91" s="42"/>
      <c r="D91" s="227" t="s">
        <v>156</v>
      </c>
      <c r="E91" s="42"/>
      <c r="F91" s="228" t="s">
        <v>931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156</v>
      </c>
      <c r="AU91" s="19" t="s">
        <v>84</v>
      </c>
    </row>
    <row r="92" s="2" customFormat="1">
      <c r="A92" s="40"/>
      <c r="B92" s="41"/>
      <c r="C92" s="42"/>
      <c r="D92" s="232" t="s">
        <v>158</v>
      </c>
      <c r="E92" s="42"/>
      <c r="F92" s="233" t="s">
        <v>932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158</v>
      </c>
      <c r="AU92" s="19" t="s">
        <v>84</v>
      </c>
    </row>
    <row r="93" s="13" customFormat="1">
      <c r="A93" s="13"/>
      <c r="B93" s="234"/>
      <c r="C93" s="235"/>
      <c r="D93" s="227" t="s">
        <v>160</v>
      </c>
      <c r="E93" s="236" t="s">
        <v>19</v>
      </c>
      <c r="F93" s="237" t="s">
        <v>933</v>
      </c>
      <c r="G93" s="235"/>
      <c r="H93" s="236" t="s">
        <v>19</v>
      </c>
      <c r="I93" s="238"/>
      <c r="J93" s="235"/>
      <c r="K93" s="235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160</v>
      </c>
      <c r="AU93" s="243" t="s">
        <v>84</v>
      </c>
      <c r="AV93" s="13" t="s">
        <v>82</v>
      </c>
      <c r="AW93" s="13" t="s">
        <v>37</v>
      </c>
      <c r="AX93" s="13" t="s">
        <v>75</v>
      </c>
      <c r="AY93" s="243" t="s">
        <v>147</v>
      </c>
    </row>
    <row r="94" s="13" customFormat="1">
      <c r="A94" s="13"/>
      <c r="B94" s="234"/>
      <c r="C94" s="235"/>
      <c r="D94" s="227" t="s">
        <v>160</v>
      </c>
      <c r="E94" s="236" t="s">
        <v>19</v>
      </c>
      <c r="F94" s="237" t="s">
        <v>934</v>
      </c>
      <c r="G94" s="235"/>
      <c r="H94" s="236" t="s">
        <v>19</v>
      </c>
      <c r="I94" s="238"/>
      <c r="J94" s="235"/>
      <c r="K94" s="235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160</v>
      </c>
      <c r="AU94" s="243" t="s">
        <v>84</v>
      </c>
      <c r="AV94" s="13" t="s">
        <v>82</v>
      </c>
      <c r="AW94" s="13" t="s">
        <v>37</v>
      </c>
      <c r="AX94" s="13" t="s">
        <v>75</v>
      </c>
      <c r="AY94" s="243" t="s">
        <v>147</v>
      </c>
    </row>
    <row r="95" s="14" customFormat="1">
      <c r="A95" s="14"/>
      <c r="B95" s="244"/>
      <c r="C95" s="245"/>
      <c r="D95" s="227" t="s">
        <v>160</v>
      </c>
      <c r="E95" s="246" t="s">
        <v>19</v>
      </c>
      <c r="F95" s="247" t="s">
        <v>326</v>
      </c>
      <c r="G95" s="245"/>
      <c r="H95" s="248">
        <v>23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160</v>
      </c>
      <c r="AU95" s="254" t="s">
        <v>84</v>
      </c>
      <c r="AV95" s="14" t="s">
        <v>84</v>
      </c>
      <c r="AW95" s="14" t="s">
        <v>37</v>
      </c>
      <c r="AX95" s="14" t="s">
        <v>82</v>
      </c>
      <c r="AY95" s="254" t="s">
        <v>147</v>
      </c>
    </row>
    <row r="96" s="2" customFormat="1" ht="24.15" customHeight="1">
      <c r="A96" s="40"/>
      <c r="B96" s="41"/>
      <c r="C96" s="255" t="s">
        <v>84</v>
      </c>
      <c r="D96" s="255" t="s">
        <v>169</v>
      </c>
      <c r="E96" s="256" t="s">
        <v>935</v>
      </c>
      <c r="F96" s="257" t="s">
        <v>936</v>
      </c>
      <c r="G96" s="258" t="s">
        <v>264</v>
      </c>
      <c r="H96" s="259">
        <v>4</v>
      </c>
      <c r="I96" s="260"/>
      <c r="J96" s="261">
        <f>ROUND(I96*H96,2)</f>
        <v>0</v>
      </c>
      <c r="K96" s="257" t="s">
        <v>153</v>
      </c>
      <c r="L96" s="262"/>
      <c r="M96" s="263" t="s">
        <v>19</v>
      </c>
      <c r="N96" s="264" t="s">
        <v>46</v>
      </c>
      <c r="O96" s="86"/>
      <c r="P96" s="223">
        <f>O96*H96</f>
        <v>0</v>
      </c>
      <c r="Q96" s="223">
        <v>0.0025000000000000001</v>
      </c>
      <c r="R96" s="223">
        <f>Q96*H96</f>
        <v>0.01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213</v>
      </c>
      <c r="AT96" s="225" t="s">
        <v>169</v>
      </c>
      <c r="AU96" s="225" t="s">
        <v>84</v>
      </c>
      <c r="AY96" s="19" t="s">
        <v>147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154</v>
      </c>
      <c r="BM96" s="225" t="s">
        <v>937</v>
      </c>
    </row>
    <row r="97" s="2" customFormat="1">
      <c r="A97" s="40"/>
      <c r="B97" s="41"/>
      <c r="C97" s="42"/>
      <c r="D97" s="227" t="s">
        <v>156</v>
      </c>
      <c r="E97" s="42"/>
      <c r="F97" s="228" t="s">
        <v>936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156</v>
      </c>
      <c r="AU97" s="19" t="s">
        <v>84</v>
      </c>
    </row>
    <row r="98" s="13" customFormat="1">
      <c r="A98" s="13"/>
      <c r="B98" s="234"/>
      <c r="C98" s="235"/>
      <c r="D98" s="227" t="s">
        <v>160</v>
      </c>
      <c r="E98" s="236" t="s">
        <v>19</v>
      </c>
      <c r="F98" s="237" t="s">
        <v>933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160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147</v>
      </c>
    </row>
    <row r="99" s="13" customFormat="1">
      <c r="A99" s="13"/>
      <c r="B99" s="234"/>
      <c r="C99" s="235"/>
      <c r="D99" s="227" t="s">
        <v>160</v>
      </c>
      <c r="E99" s="236" t="s">
        <v>19</v>
      </c>
      <c r="F99" s="237" t="s">
        <v>934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160</v>
      </c>
      <c r="AU99" s="243" t="s">
        <v>84</v>
      </c>
      <c r="AV99" s="13" t="s">
        <v>82</v>
      </c>
      <c r="AW99" s="13" t="s">
        <v>37</v>
      </c>
      <c r="AX99" s="13" t="s">
        <v>75</v>
      </c>
      <c r="AY99" s="243" t="s">
        <v>147</v>
      </c>
    </row>
    <row r="100" s="14" customFormat="1">
      <c r="A100" s="14"/>
      <c r="B100" s="244"/>
      <c r="C100" s="245"/>
      <c r="D100" s="227" t="s">
        <v>160</v>
      </c>
      <c r="E100" s="246" t="s">
        <v>19</v>
      </c>
      <c r="F100" s="247" t="s">
        <v>154</v>
      </c>
      <c r="G100" s="245"/>
      <c r="H100" s="248">
        <v>4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160</v>
      </c>
      <c r="AU100" s="254" t="s">
        <v>84</v>
      </c>
      <c r="AV100" s="14" t="s">
        <v>84</v>
      </c>
      <c r="AW100" s="14" t="s">
        <v>37</v>
      </c>
      <c r="AX100" s="14" t="s">
        <v>82</v>
      </c>
      <c r="AY100" s="254" t="s">
        <v>147</v>
      </c>
    </row>
    <row r="101" s="2" customFormat="1" ht="16.5" customHeight="1">
      <c r="A101" s="40"/>
      <c r="B101" s="41"/>
      <c r="C101" s="255" t="s">
        <v>171</v>
      </c>
      <c r="D101" s="255" t="s">
        <v>169</v>
      </c>
      <c r="E101" s="256" t="s">
        <v>938</v>
      </c>
      <c r="F101" s="257" t="s">
        <v>939</v>
      </c>
      <c r="G101" s="258" t="s">
        <v>264</v>
      </c>
      <c r="H101" s="259">
        <v>7</v>
      </c>
      <c r="I101" s="260"/>
      <c r="J101" s="261">
        <f>ROUND(I101*H101,2)</f>
        <v>0</v>
      </c>
      <c r="K101" s="257" t="s">
        <v>153</v>
      </c>
      <c r="L101" s="262"/>
      <c r="M101" s="263" t="s">
        <v>19</v>
      </c>
      <c r="N101" s="264" t="s">
        <v>46</v>
      </c>
      <c r="O101" s="86"/>
      <c r="P101" s="223">
        <f>O101*H101</f>
        <v>0</v>
      </c>
      <c r="Q101" s="223">
        <v>0.0016999999999999999</v>
      </c>
      <c r="R101" s="223">
        <f>Q101*H101</f>
        <v>0.011899999999999999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213</v>
      </c>
      <c r="AT101" s="225" t="s">
        <v>169</v>
      </c>
      <c r="AU101" s="225" t="s">
        <v>84</v>
      </c>
      <c r="AY101" s="19" t="s">
        <v>147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82</v>
      </c>
      <c r="BK101" s="226">
        <f>ROUND(I101*H101,2)</f>
        <v>0</v>
      </c>
      <c r="BL101" s="19" t="s">
        <v>154</v>
      </c>
      <c r="BM101" s="225" t="s">
        <v>940</v>
      </c>
    </row>
    <row r="102" s="2" customFormat="1">
      <c r="A102" s="40"/>
      <c r="B102" s="41"/>
      <c r="C102" s="42"/>
      <c r="D102" s="227" t="s">
        <v>156</v>
      </c>
      <c r="E102" s="42"/>
      <c r="F102" s="228" t="s">
        <v>939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156</v>
      </c>
      <c r="AU102" s="19" t="s">
        <v>84</v>
      </c>
    </row>
    <row r="103" s="13" customFormat="1">
      <c r="A103" s="13"/>
      <c r="B103" s="234"/>
      <c r="C103" s="235"/>
      <c r="D103" s="227" t="s">
        <v>160</v>
      </c>
      <c r="E103" s="236" t="s">
        <v>19</v>
      </c>
      <c r="F103" s="237" t="s">
        <v>933</v>
      </c>
      <c r="G103" s="235"/>
      <c r="H103" s="236" t="s">
        <v>19</v>
      </c>
      <c r="I103" s="238"/>
      <c r="J103" s="235"/>
      <c r="K103" s="235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160</v>
      </c>
      <c r="AU103" s="243" t="s">
        <v>84</v>
      </c>
      <c r="AV103" s="13" t="s">
        <v>82</v>
      </c>
      <c r="AW103" s="13" t="s">
        <v>37</v>
      </c>
      <c r="AX103" s="13" t="s">
        <v>75</v>
      </c>
      <c r="AY103" s="243" t="s">
        <v>147</v>
      </c>
    </row>
    <row r="104" s="13" customFormat="1">
      <c r="A104" s="13"/>
      <c r="B104" s="234"/>
      <c r="C104" s="235"/>
      <c r="D104" s="227" t="s">
        <v>160</v>
      </c>
      <c r="E104" s="236" t="s">
        <v>19</v>
      </c>
      <c r="F104" s="237" t="s">
        <v>934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160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147</v>
      </c>
    </row>
    <row r="105" s="14" customFormat="1">
      <c r="A105" s="14"/>
      <c r="B105" s="244"/>
      <c r="C105" s="245"/>
      <c r="D105" s="227" t="s">
        <v>160</v>
      </c>
      <c r="E105" s="246" t="s">
        <v>19</v>
      </c>
      <c r="F105" s="247" t="s">
        <v>205</v>
      </c>
      <c r="G105" s="245"/>
      <c r="H105" s="248">
        <v>7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160</v>
      </c>
      <c r="AU105" s="254" t="s">
        <v>84</v>
      </c>
      <c r="AV105" s="14" t="s">
        <v>84</v>
      </c>
      <c r="AW105" s="14" t="s">
        <v>37</v>
      </c>
      <c r="AX105" s="14" t="s">
        <v>82</v>
      </c>
      <c r="AY105" s="254" t="s">
        <v>147</v>
      </c>
    </row>
    <row r="106" s="2" customFormat="1" ht="24.15" customHeight="1">
      <c r="A106" s="40"/>
      <c r="B106" s="41"/>
      <c r="C106" s="255" t="s">
        <v>154</v>
      </c>
      <c r="D106" s="255" t="s">
        <v>169</v>
      </c>
      <c r="E106" s="256" t="s">
        <v>941</v>
      </c>
      <c r="F106" s="257" t="s">
        <v>942</v>
      </c>
      <c r="G106" s="258" t="s">
        <v>264</v>
      </c>
      <c r="H106" s="259">
        <v>1</v>
      </c>
      <c r="I106" s="260"/>
      <c r="J106" s="261">
        <f>ROUND(I106*H106,2)</f>
        <v>0</v>
      </c>
      <c r="K106" s="257" t="s">
        <v>153</v>
      </c>
      <c r="L106" s="262"/>
      <c r="M106" s="263" t="s">
        <v>19</v>
      </c>
      <c r="N106" s="264" t="s">
        <v>46</v>
      </c>
      <c r="O106" s="86"/>
      <c r="P106" s="223">
        <f>O106*H106</f>
        <v>0</v>
      </c>
      <c r="Q106" s="223">
        <v>0.0012999999999999999</v>
      </c>
      <c r="R106" s="223">
        <f>Q106*H106</f>
        <v>0.0012999999999999999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213</v>
      </c>
      <c r="AT106" s="225" t="s">
        <v>169</v>
      </c>
      <c r="AU106" s="225" t="s">
        <v>84</v>
      </c>
      <c r="AY106" s="19" t="s">
        <v>147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82</v>
      </c>
      <c r="BK106" s="226">
        <f>ROUND(I106*H106,2)</f>
        <v>0</v>
      </c>
      <c r="BL106" s="19" t="s">
        <v>154</v>
      </c>
      <c r="BM106" s="225" t="s">
        <v>943</v>
      </c>
    </row>
    <row r="107" s="2" customFormat="1">
      <c r="A107" s="40"/>
      <c r="B107" s="41"/>
      <c r="C107" s="42"/>
      <c r="D107" s="227" t="s">
        <v>156</v>
      </c>
      <c r="E107" s="42"/>
      <c r="F107" s="228" t="s">
        <v>942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156</v>
      </c>
      <c r="AU107" s="19" t="s">
        <v>84</v>
      </c>
    </row>
    <row r="108" s="13" customFormat="1">
      <c r="A108" s="13"/>
      <c r="B108" s="234"/>
      <c r="C108" s="235"/>
      <c r="D108" s="227" t="s">
        <v>160</v>
      </c>
      <c r="E108" s="236" t="s">
        <v>19</v>
      </c>
      <c r="F108" s="237" t="s">
        <v>933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160</v>
      </c>
      <c r="AU108" s="243" t="s">
        <v>84</v>
      </c>
      <c r="AV108" s="13" t="s">
        <v>82</v>
      </c>
      <c r="AW108" s="13" t="s">
        <v>37</v>
      </c>
      <c r="AX108" s="13" t="s">
        <v>75</v>
      </c>
      <c r="AY108" s="243" t="s">
        <v>147</v>
      </c>
    </row>
    <row r="109" s="13" customFormat="1">
      <c r="A109" s="13"/>
      <c r="B109" s="234"/>
      <c r="C109" s="235"/>
      <c r="D109" s="227" t="s">
        <v>160</v>
      </c>
      <c r="E109" s="236" t="s">
        <v>19</v>
      </c>
      <c r="F109" s="237" t="s">
        <v>934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160</v>
      </c>
      <c r="AU109" s="243" t="s">
        <v>84</v>
      </c>
      <c r="AV109" s="13" t="s">
        <v>82</v>
      </c>
      <c r="AW109" s="13" t="s">
        <v>37</v>
      </c>
      <c r="AX109" s="13" t="s">
        <v>75</v>
      </c>
      <c r="AY109" s="243" t="s">
        <v>147</v>
      </c>
    </row>
    <row r="110" s="14" customFormat="1">
      <c r="A110" s="14"/>
      <c r="B110" s="244"/>
      <c r="C110" s="245"/>
      <c r="D110" s="227" t="s">
        <v>160</v>
      </c>
      <c r="E110" s="246" t="s">
        <v>19</v>
      </c>
      <c r="F110" s="247" t="s">
        <v>82</v>
      </c>
      <c r="G110" s="245"/>
      <c r="H110" s="248">
        <v>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160</v>
      </c>
      <c r="AU110" s="254" t="s">
        <v>84</v>
      </c>
      <c r="AV110" s="14" t="s">
        <v>84</v>
      </c>
      <c r="AW110" s="14" t="s">
        <v>37</v>
      </c>
      <c r="AX110" s="14" t="s">
        <v>82</v>
      </c>
      <c r="AY110" s="254" t="s">
        <v>147</v>
      </c>
    </row>
    <row r="111" s="2" customFormat="1" ht="24.15" customHeight="1">
      <c r="A111" s="40"/>
      <c r="B111" s="41"/>
      <c r="C111" s="255" t="s">
        <v>191</v>
      </c>
      <c r="D111" s="255" t="s">
        <v>169</v>
      </c>
      <c r="E111" s="256" t="s">
        <v>944</v>
      </c>
      <c r="F111" s="257" t="s">
        <v>945</v>
      </c>
      <c r="G111" s="258" t="s">
        <v>264</v>
      </c>
      <c r="H111" s="259">
        <v>11</v>
      </c>
      <c r="I111" s="260"/>
      <c r="J111" s="261">
        <f>ROUND(I111*H111,2)</f>
        <v>0</v>
      </c>
      <c r="K111" s="257" t="s">
        <v>153</v>
      </c>
      <c r="L111" s="262"/>
      <c r="M111" s="263" t="s">
        <v>19</v>
      </c>
      <c r="N111" s="264" t="s">
        <v>46</v>
      </c>
      <c r="O111" s="86"/>
      <c r="P111" s="223">
        <f>O111*H111</f>
        <v>0</v>
      </c>
      <c r="Q111" s="223">
        <v>0.0035000000000000001</v>
      </c>
      <c r="R111" s="223">
        <f>Q111*H111</f>
        <v>0.0385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213</v>
      </c>
      <c r="AT111" s="225" t="s">
        <v>169</v>
      </c>
      <c r="AU111" s="225" t="s">
        <v>84</v>
      </c>
      <c r="AY111" s="19" t="s">
        <v>147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82</v>
      </c>
      <c r="BK111" s="226">
        <f>ROUND(I111*H111,2)</f>
        <v>0</v>
      </c>
      <c r="BL111" s="19" t="s">
        <v>154</v>
      </c>
      <c r="BM111" s="225" t="s">
        <v>946</v>
      </c>
    </row>
    <row r="112" s="2" customFormat="1">
      <c r="A112" s="40"/>
      <c r="B112" s="41"/>
      <c r="C112" s="42"/>
      <c r="D112" s="227" t="s">
        <v>156</v>
      </c>
      <c r="E112" s="42"/>
      <c r="F112" s="228" t="s">
        <v>945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156</v>
      </c>
      <c r="AU112" s="19" t="s">
        <v>84</v>
      </c>
    </row>
    <row r="113" s="13" customFormat="1">
      <c r="A113" s="13"/>
      <c r="B113" s="234"/>
      <c r="C113" s="235"/>
      <c r="D113" s="227" t="s">
        <v>160</v>
      </c>
      <c r="E113" s="236" t="s">
        <v>19</v>
      </c>
      <c r="F113" s="237" t="s">
        <v>933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160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147</v>
      </c>
    </row>
    <row r="114" s="13" customFormat="1">
      <c r="A114" s="13"/>
      <c r="B114" s="234"/>
      <c r="C114" s="235"/>
      <c r="D114" s="227" t="s">
        <v>160</v>
      </c>
      <c r="E114" s="236" t="s">
        <v>19</v>
      </c>
      <c r="F114" s="237" t="s">
        <v>934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160</v>
      </c>
      <c r="AU114" s="243" t="s">
        <v>84</v>
      </c>
      <c r="AV114" s="13" t="s">
        <v>82</v>
      </c>
      <c r="AW114" s="13" t="s">
        <v>37</v>
      </c>
      <c r="AX114" s="13" t="s">
        <v>75</v>
      </c>
      <c r="AY114" s="243" t="s">
        <v>147</v>
      </c>
    </row>
    <row r="115" s="14" customFormat="1">
      <c r="A115" s="14"/>
      <c r="B115" s="244"/>
      <c r="C115" s="245"/>
      <c r="D115" s="227" t="s">
        <v>160</v>
      </c>
      <c r="E115" s="246" t="s">
        <v>19</v>
      </c>
      <c r="F115" s="247" t="s">
        <v>568</v>
      </c>
      <c r="G115" s="245"/>
      <c r="H115" s="248">
        <v>11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160</v>
      </c>
      <c r="AU115" s="254" t="s">
        <v>84</v>
      </c>
      <c r="AV115" s="14" t="s">
        <v>84</v>
      </c>
      <c r="AW115" s="14" t="s">
        <v>37</v>
      </c>
      <c r="AX115" s="14" t="s">
        <v>82</v>
      </c>
      <c r="AY115" s="254" t="s">
        <v>147</v>
      </c>
    </row>
    <row r="116" s="2" customFormat="1" ht="24.15" customHeight="1">
      <c r="A116" s="40"/>
      <c r="B116" s="41"/>
      <c r="C116" s="214" t="s">
        <v>199</v>
      </c>
      <c r="D116" s="214" t="s">
        <v>149</v>
      </c>
      <c r="E116" s="215" t="s">
        <v>947</v>
      </c>
      <c r="F116" s="216" t="s">
        <v>948</v>
      </c>
      <c r="G116" s="217" t="s">
        <v>264</v>
      </c>
      <c r="H116" s="218">
        <v>12</v>
      </c>
      <c r="I116" s="219"/>
      <c r="J116" s="220">
        <f>ROUND(I116*H116,2)</f>
        <v>0</v>
      </c>
      <c r="K116" s="216" t="s">
        <v>153</v>
      </c>
      <c r="L116" s="46"/>
      <c r="M116" s="221" t="s">
        <v>19</v>
      </c>
      <c r="N116" s="222" t="s">
        <v>46</v>
      </c>
      <c r="O116" s="86"/>
      <c r="P116" s="223">
        <f>O116*H116</f>
        <v>0</v>
      </c>
      <c r="Q116" s="223">
        <v>0.10940999999999999</v>
      </c>
      <c r="R116" s="223">
        <f>Q116*H116</f>
        <v>1.3129199999999999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154</v>
      </c>
      <c r="AT116" s="225" t="s">
        <v>149</v>
      </c>
      <c r="AU116" s="225" t="s">
        <v>84</v>
      </c>
      <c r="AY116" s="19" t="s">
        <v>147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82</v>
      </c>
      <c r="BK116" s="226">
        <f>ROUND(I116*H116,2)</f>
        <v>0</v>
      </c>
      <c r="BL116" s="19" t="s">
        <v>154</v>
      </c>
      <c r="BM116" s="225" t="s">
        <v>949</v>
      </c>
    </row>
    <row r="117" s="2" customFormat="1">
      <c r="A117" s="40"/>
      <c r="B117" s="41"/>
      <c r="C117" s="42"/>
      <c r="D117" s="227" t="s">
        <v>156</v>
      </c>
      <c r="E117" s="42"/>
      <c r="F117" s="228" t="s">
        <v>950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156</v>
      </c>
      <c r="AU117" s="19" t="s">
        <v>84</v>
      </c>
    </row>
    <row r="118" s="2" customFormat="1">
      <c r="A118" s="40"/>
      <c r="B118" s="41"/>
      <c r="C118" s="42"/>
      <c r="D118" s="232" t="s">
        <v>158</v>
      </c>
      <c r="E118" s="42"/>
      <c r="F118" s="233" t="s">
        <v>951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158</v>
      </c>
      <c r="AU118" s="19" t="s">
        <v>84</v>
      </c>
    </row>
    <row r="119" s="13" customFormat="1">
      <c r="A119" s="13"/>
      <c r="B119" s="234"/>
      <c r="C119" s="235"/>
      <c r="D119" s="227" t="s">
        <v>160</v>
      </c>
      <c r="E119" s="236" t="s">
        <v>19</v>
      </c>
      <c r="F119" s="237" t="s">
        <v>933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160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147</v>
      </c>
    </row>
    <row r="120" s="13" customFormat="1">
      <c r="A120" s="13"/>
      <c r="B120" s="234"/>
      <c r="C120" s="235"/>
      <c r="D120" s="227" t="s">
        <v>160</v>
      </c>
      <c r="E120" s="236" t="s">
        <v>19</v>
      </c>
      <c r="F120" s="237" t="s">
        <v>952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160</v>
      </c>
      <c r="AU120" s="243" t="s">
        <v>84</v>
      </c>
      <c r="AV120" s="13" t="s">
        <v>82</v>
      </c>
      <c r="AW120" s="13" t="s">
        <v>37</v>
      </c>
      <c r="AX120" s="13" t="s">
        <v>75</v>
      </c>
      <c r="AY120" s="243" t="s">
        <v>147</v>
      </c>
    </row>
    <row r="121" s="14" customFormat="1">
      <c r="A121" s="14"/>
      <c r="B121" s="244"/>
      <c r="C121" s="245"/>
      <c r="D121" s="227" t="s">
        <v>160</v>
      </c>
      <c r="E121" s="246" t="s">
        <v>19</v>
      </c>
      <c r="F121" s="247" t="s">
        <v>8</v>
      </c>
      <c r="G121" s="245"/>
      <c r="H121" s="248">
        <v>12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160</v>
      </c>
      <c r="AU121" s="254" t="s">
        <v>84</v>
      </c>
      <c r="AV121" s="14" t="s">
        <v>84</v>
      </c>
      <c r="AW121" s="14" t="s">
        <v>37</v>
      </c>
      <c r="AX121" s="14" t="s">
        <v>82</v>
      </c>
      <c r="AY121" s="254" t="s">
        <v>147</v>
      </c>
    </row>
    <row r="122" s="2" customFormat="1" ht="21.75" customHeight="1">
      <c r="A122" s="40"/>
      <c r="B122" s="41"/>
      <c r="C122" s="255" t="s">
        <v>205</v>
      </c>
      <c r="D122" s="255" t="s">
        <v>169</v>
      </c>
      <c r="E122" s="256" t="s">
        <v>953</v>
      </c>
      <c r="F122" s="257" t="s">
        <v>954</v>
      </c>
      <c r="G122" s="258" t="s">
        <v>264</v>
      </c>
      <c r="H122" s="259">
        <v>12</v>
      </c>
      <c r="I122" s="260"/>
      <c r="J122" s="261">
        <f>ROUND(I122*H122,2)</f>
        <v>0</v>
      </c>
      <c r="K122" s="257" t="s">
        <v>153</v>
      </c>
      <c r="L122" s="262"/>
      <c r="M122" s="263" t="s">
        <v>19</v>
      </c>
      <c r="N122" s="264" t="s">
        <v>46</v>
      </c>
      <c r="O122" s="86"/>
      <c r="P122" s="223">
        <f>O122*H122</f>
        <v>0</v>
      </c>
      <c r="Q122" s="223">
        <v>0.0061000000000000004</v>
      </c>
      <c r="R122" s="223">
        <f>Q122*H122</f>
        <v>0.073200000000000001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213</v>
      </c>
      <c r="AT122" s="225" t="s">
        <v>169</v>
      </c>
      <c r="AU122" s="225" t="s">
        <v>84</v>
      </c>
      <c r="AY122" s="19" t="s">
        <v>147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82</v>
      </c>
      <c r="BK122" s="226">
        <f>ROUND(I122*H122,2)</f>
        <v>0</v>
      </c>
      <c r="BL122" s="19" t="s">
        <v>154</v>
      </c>
      <c r="BM122" s="225" t="s">
        <v>955</v>
      </c>
    </row>
    <row r="123" s="2" customFormat="1">
      <c r="A123" s="40"/>
      <c r="B123" s="41"/>
      <c r="C123" s="42"/>
      <c r="D123" s="227" t="s">
        <v>156</v>
      </c>
      <c r="E123" s="42"/>
      <c r="F123" s="228" t="s">
        <v>954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156</v>
      </c>
      <c r="AU123" s="19" t="s">
        <v>84</v>
      </c>
    </row>
    <row r="124" s="13" customFormat="1">
      <c r="A124" s="13"/>
      <c r="B124" s="234"/>
      <c r="C124" s="235"/>
      <c r="D124" s="227" t="s">
        <v>160</v>
      </c>
      <c r="E124" s="236" t="s">
        <v>19</v>
      </c>
      <c r="F124" s="237" t="s">
        <v>933</v>
      </c>
      <c r="G124" s="235"/>
      <c r="H124" s="236" t="s">
        <v>19</v>
      </c>
      <c r="I124" s="238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160</v>
      </c>
      <c r="AU124" s="243" t="s">
        <v>84</v>
      </c>
      <c r="AV124" s="13" t="s">
        <v>82</v>
      </c>
      <c r="AW124" s="13" t="s">
        <v>37</v>
      </c>
      <c r="AX124" s="13" t="s">
        <v>75</v>
      </c>
      <c r="AY124" s="243" t="s">
        <v>147</v>
      </c>
    </row>
    <row r="125" s="13" customFormat="1">
      <c r="A125" s="13"/>
      <c r="B125" s="234"/>
      <c r="C125" s="235"/>
      <c r="D125" s="227" t="s">
        <v>160</v>
      </c>
      <c r="E125" s="236" t="s">
        <v>19</v>
      </c>
      <c r="F125" s="237" t="s">
        <v>952</v>
      </c>
      <c r="G125" s="235"/>
      <c r="H125" s="236" t="s">
        <v>19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160</v>
      </c>
      <c r="AU125" s="243" t="s">
        <v>84</v>
      </c>
      <c r="AV125" s="13" t="s">
        <v>82</v>
      </c>
      <c r="AW125" s="13" t="s">
        <v>37</v>
      </c>
      <c r="AX125" s="13" t="s">
        <v>75</v>
      </c>
      <c r="AY125" s="243" t="s">
        <v>147</v>
      </c>
    </row>
    <row r="126" s="14" customFormat="1">
      <c r="A126" s="14"/>
      <c r="B126" s="244"/>
      <c r="C126" s="245"/>
      <c r="D126" s="227" t="s">
        <v>160</v>
      </c>
      <c r="E126" s="246" t="s">
        <v>19</v>
      </c>
      <c r="F126" s="247" t="s">
        <v>8</v>
      </c>
      <c r="G126" s="245"/>
      <c r="H126" s="248">
        <v>12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160</v>
      </c>
      <c r="AU126" s="254" t="s">
        <v>84</v>
      </c>
      <c r="AV126" s="14" t="s">
        <v>84</v>
      </c>
      <c r="AW126" s="14" t="s">
        <v>37</v>
      </c>
      <c r="AX126" s="14" t="s">
        <v>82</v>
      </c>
      <c r="AY126" s="254" t="s">
        <v>147</v>
      </c>
    </row>
    <row r="127" s="2" customFormat="1" ht="24.15" customHeight="1">
      <c r="A127" s="40"/>
      <c r="B127" s="41"/>
      <c r="C127" s="214" t="s">
        <v>213</v>
      </c>
      <c r="D127" s="214" t="s">
        <v>149</v>
      </c>
      <c r="E127" s="215" t="s">
        <v>956</v>
      </c>
      <c r="F127" s="216" t="s">
        <v>957</v>
      </c>
      <c r="G127" s="217" t="s">
        <v>176</v>
      </c>
      <c r="H127" s="218">
        <v>892</v>
      </c>
      <c r="I127" s="219"/>
      <c r="J127" s="220">
        <f>ROUND(I127*H127,2)</f>
        <v>0</v>
      </c>
      <c r="K127" s="216" t="s">
        <v>153</v>
      </c>
      <c r="L127" s="46"/>
      <c r="M127" s="221" t="s">
        <v>19</v>
      </c>
      <c r="N127" s="222" t="s">
        <v>46</v>
      </c>
      <c r="O127" s="86"/>
      <c r="P127" s="223">
        <f>O127*H127</f>
        <v>0</v>
      </c>
      <c r="Q127" s="223">
        <v>0.00020000000000000001</v>
      </c>
      <c r="R127" s="223">
        <f>Q127*H127</f>
        <v>0.1784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154</v>
      </c>
      <c r="AT127" s="225" t="s">
        <v>149</v>
      </c>
      <c r="AU127" s="225" t="s">
        <v>84</v>
      </c>
      <c r="AY127" s="19" t="s">
        <v>147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82</v>
      </c>
      <c r="BK127" s="226">
        <f>ROUND(I127*H127,2)</f>
        <v>0</v>
      </c>
      <c r="BL127" s="19" t="s">
        <v>154</v>
      </c>
      <c r="BM127" s="225" t="s">
        <v>958</v>
      </c>
    </row>
    <row r="128" s="2" customFormat="1">
      <c r="A128" s="40"/>
      <c r="B128" s="41"/>
      <c r="C128" s="42"/>
      <c r="D128" s="227" t="s">
        <v>156</v>
      </c>
      <c r="E128" s="42"/>
      <c r="F128" s="228" t="s">
        <v>959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156</v>
      </c>
      <c r="AU128" s="19" t="s">
        <v>84</v>
      </c>
    </row>
    <row r="129" s="2" customFormat="1">
      <c r="A129" s="40"/>
      <c r="B129" s="41"/>
      <c r="C129" s="42"/>
      <c r="D129" s="232" t="s">
        <v>158</v>
      </c>
      <c r="E129" s="42"/>
      <c r="F129" s="233" t="s">
        <v>960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158</v>
      </c>
      <c r="AU129" s="19" t="s">
        <v>84</v>
      </c>
    </row>
    <row r="130" s="13" customFormat="1">
      <c r="A130" s="13"/>
      <c r="B130" s="234"/>
      <c r="C130" s="235"/>
      <c r="D130" s="227" t="s">
        <v>160</v>
      </c>
      <c r="E130" s="236" t="s">
        <v>19</v>
      </c>
      <c r="F130" s="237" t="s">
        <v>933</v>
      </c>
      <c r="G130" s="235"/>
      <c r="H130" s="236" t="s">
        <v>19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160</v>
      </c>
      <c r="AU130" s="243" t="s">
        <v>84</v>
      </c>
      <c r="AV130" s="13" t="s">
        <v>82</v>
      </c>
      <c r="AW130" s="13" t="s">
        <v>37</v>
      </c>
      <c r="AX130" s="13" t="s">
        <v>75</v>
      </c>
      <c r="AY130" s="243" t="s">
        <v>147</v>
      </c>
    </row>
    <row r="131" s="13" customFormat="1">
      <c r="A131" s="13"/>
      <c r="B131" s="234"/>
      <c r="C131" s="235"/>
      <c r="D131" s="227" t="s">
        <v>160</v>
      </c>
      <c r="E131" s="236" t="s">
        <v>19</v>
      </c>
      <c r="F131" s="237" t="s">
        <v>961</v>
      </c>
      <c r="G131" s="235"/>
      <c r="H131" s="236" t="s">
        <v>19</v>
      </c>
      <c r="I131" s="238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160</v>
      </c>
      <c r="AU131" s="243" t="s">
        <v>84</v>
      </c>
      <c r="AV131" s="13" t="s">
        <v>82</v>
      </c>
      <c r="AW131" s="13" t="s">
        <v>37</v>
      </c>
      <c r="AX131" s="13" t="s">
        <v>75</v>
      </c>
      <c r="AY131" s="243" t="s">
        <v>147</v>
      </c>
    </row>
    <row r="132" s="14" customFormat="1">
      <c r="A132" s="14"/>
      <c r="B132" s="244"/>
      <c r="C132" s="245"/>
      <c r="D132" s="227" t="s">
        <v>160</v>
      </c>
      <c r="E132" s="246" t="s">
        <v>19</v>
      </c>
      <c r="F132" s="247" t="s">
        <v>962</v>
      </c>
      <c r="G132" s="245"/>
      <c r="H132" s="248">
        <v>179.5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160</v>
      </c>
      <c r="AU132" s="254" t="s">
        <v>84</v>
      </c>
      <c r="AV132" s="14" t="s">
        <v>84</v>
      </c>
      <c r="AW132" s="14" t="s">
        <v>37</v>
      </c>
      <c r="AX132" s="14" t="s">
        <v>75</v>
      </c>
      <c r="AY132" s="254" t="s">
        <v>147</v>
      </c>
    </row>
    <row r="133" s="14" customFormat="1">
      <c r="A133" s="14"/>
      <c r="B133" s="244"/>
      <c r="C133" s="245"/>
      <c r="D133" s="227" t="s">
        <v>160</v>
      </c>
      <c r="E133" s="246" t="s">
        <v>19</v>
      </c>
      <c r="F133" s="247" t="s">
        <v>963</v>
      </c>
      <c r="G133" s="245"/>
      <c r="H133" s="248">
        <v>96.5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160</v>
      </c>
      <c r="AU133" s="254" t="s">
        <v>84</v>
      </c>
      <c r="AV133" s="14" t="s">
        <v>84</v>
      </c>
      <c r="AW133" s="14" t="s">
        <v>37</v>
      </c>
      <c r="AX133" s="14" t="s">
        <v>75</v>
      </c>
      <c r="AY133" s="254" t="s">
        <v>147</v>
      </c>
    </row>
    <row r="134" s="14" customFormat="1">
      <c r="A134" s="14"/>
      <c r="B134" s="244"/>
      <c r="C134" s="245"/>
      <c r="D134" s="227" t="s">
        <v>160</v>
      </c>
      <c r="E134" s="246" t="s">
        <v>19</v>
      </c>
      <c r="F134" s="247" t="s">
        <v>302</v>
      </c>
      <c r="G134" s="245"/>
      <c r="H134" s="248">
        <v>20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160</v>
      </c>
      <c r="AU134" s="254" t="s">
        <v>84</v>
      </c>
      <c r="AV134" s="14" t="s">
        <v>84</v>
      </c>
      <c r="AW134" s="14" t="s">
        <v>37</v>
      </c>
      <c r="AX134" s="14" t="s">
        <v>75</v>
      </c>
      <c r="AY134" s="254" t="s">
        <v>147</v>
      </c>
    </row>
    <row r="135" s="14" customFormat="1">
      <c r="A135" s="14"/>
      <c r="B135" s="244"/>
      <c r="C135" s="245"/>
      <c r="D135" s="227" t="s">
        <v>160</v>
      </c>
      <c r="E135" s="246" t="s">
        <v>19</v>
      </c>
      <c r="F135" s="247" t="s">
        <v>964</v>
      </c>
      <c r="G135" s="245"/>
      <c r="H135" s="248">
        <v>161.5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160</v>
      </c>
      <c r="AU135" s="254" t="s">
        <v>84</v>
      </c>
      <c r="AV135" s="14" t="s">
        <v>84</v>
      </c>
      <c r="AW135" s="14" t="s">
        <v>37</v>
      </c>
      <c r="AX135" s="14" t="s">
        <v>75</v>
      </c>
      <c r="AY135" s="254" t="s">
        <v>147</v>
      </c>
    </row>
    <row r="136" s="14" customFormat="1">
      <c r="A136" s="14"/>
      <c r="B136" s="244"/>
      <c r="C136" s="245"/>
      <c r="D136" s="227" t="s">
        <v>160</v>
      </c>
      <c r="E136" s="246" t="s">
        <v>19</v>
      </c>
      <c r="F136" s="247" t="s">
        <v>965</v>
      </c>
      <c r="G136" s="245"/>
      <c r="H136" s="248">
        <v>170.5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160</v>
      </c>
      <c r="AU136" s="254" t="s">
        <v>84</v>
      </c>
      <c r="AV136" s="14" t="s">
        <v>84</v>
      </c>
      <c r="AW136" s="14" t="s">
        <v>37</v>
      </c>
      <c r="AX136" s="14" t="s">
        <v>75</v>
      </c>
      <c r="AY136" s="254" t="s">
        <v>147</v>
      </c>
    </row>
    <row r="137" s="14" customFormat="1">
      <c r="A137" s="14"/>
      <c r="B137" s="244"/>
      <c r="C137" s="245"/>
      <c r="D137" s="227" t="s">
        <v>160</v>
      </c>
      <c r="E137" s="246" t="s">
        <v>19</v>
      </c>
      <c r="F137" s="247" t="s">
        <v>966</v>
      </c>
      <c r="G137" s="245"/>
      <c r="H137" s="248">
        <v>171.5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160</v>
      </c>
      <c r="AU137" s="254" t="s">
        <v>84</v>
      </c>
      <c r="AV137" s="14" t="s">
        <v>84</v>
      </c>
      <c r="AW137" s="14" t="s">
        <v>37</v>
      </c>
      <c r="AX137" s="14" t="s">
        <v>75</v>
      </c>
      <c r="AY137" s="254" t="s">
        <v>147</v>
      </c>
    </row>
    <row r="138" s="14" customFormat="1">
      <c r="A138" s="14"/>
      <c r="B138" s="244"/>
      <c r="C138" s="245"/>
      <c r="D138" s="227" t="s">
        <v>160</v>
      </c>
      <c r="E138" s="246" t="s">
        <v>19</v>
      </c>
      <c r="F138" s="247" t="s">
        <v>967</v>
      </c>
      <c r="G138" s="245"/>
      <c r="H138" s="248">
        <v>92.5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160</v>
      </c>
      <c r="AU138" s="254" t="s">
        <v>84</v>
      </c>
      <c r="AV138" s="14" t="s">
        <v>84</v>
      </c>
      <c r="AW138" s="14" t="s">
        <v>37</v>
      </c>
      <c r="AX138" s="14" t="s">
        <v>75</v>
      </c>
      <c r="AY138" s="254" t="s">
        <v>147</v>
      </c>
    </row>
    <row r="139" s="15" customFormat="1">
      <c r="A139" s="15"/>
      <c r="B139" s="265"/>
      <c r="C139" s="266"/>
      <c r="D139" s="227" t="s">
        <v>160</v>
      </c>
      <c r="E139" s="267" t="s">
        <v>19</v>
      </c>
      <c r="F139" s="268" t="s">
        <v>260</v>
      </c>
      <c r="G139" s="266"/>
      <c r="H139" s="269">
        <v>892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5" t="s">
        <v>160</v>
      </c>
      <c r="AU139" s="275" t="s">
        <v>84</v>
      </c>
      <c r="AV139" s="15" t="s">
        <v>154</v>
      </c>
      <c r="AW139" s="15" t="s">
        <v>37</v>
      </c>
      <c r="AX139" s="15" t="s">
        <v>82</v>
      </c>
      <c r="AY139" s="275" t="s">
        <v>147</v>
      </c>
    </row>
    <row r="140" s="2" customFormat="1" ht="24.15" customHeight="1">
      <c r="A140" s="40"/>
      <c r="B140" s="41"/>
      <c r="C140" s="214" t="s">
        <v>218</v>
      </c>
      <c r="D140" s="214" t="s">
        <v>149</v>
      </c>
      <c r="E140" s="215" t="s">
        <v>968</v>
      </c>
      <c r="F140" s="216" t="s">
        <v>969</v>
      </c>
      <c r="G140" s="217" t="s">
        <v>176</v>
      </c>
      <c r="H140" s="218">
        <v>149.80000000000001</v>
      </c>
      <c r="I140" s="219"/>
      <c r="J140" s="220">
        <f>ROUND(I140*H140,2)</f>
        <v>0</v>
      </c>
      <c r="K140" s="216" t="s">
        <v>153</v>
      </c>
      <c r="L140" s="46"/>
      <c r="M140" s="221" t="s">
        <v>19</v>
      </c>
      <c r="N140" s="222" t="s">
        <v>46</v>
      </c>
      <c r="O140" s="86"/>
      <c r="P140" s="223">
        <f>O140*H140</f>
        <v>0</v>
      </c>
      <c r="Q140" s="223">
        <v>0.00040000000000000002</v>
      </c>
      <c r="R140" s="223">
        <f>Q140*H140</f>
        <v>0.059920000000000008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154</v>
      </c>
      <c r="AT140" s="225" t="s">
        <v>149</v>
      </c>
      <c r="AU140" s="225" t="s">
        <v>84</v>
      </c>
      <c r="AY140" s="19" t="s">
        <v>147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82</v>
      </c>
      <c r="BK140" s="226">
        <f>ROUND(I140*H140,2)</f>
        <v>0</v>
      </c>
      <c r="BL140" s="19" t="s">
        <v>154</v>
      </c>
      <c r="BM140" s="225" t="s">
        <v>970</v>
      </c>
    </row>
    <row r="141" s="2" customFormat="1">
      <c r="A141" s="40"/>
      <c r="B141" s="41"/>
      <c r="C141" s="42"/>
      <c r="D141" s="227" t="s">
        <v>156</v>
      </c>
      <c r="E141" s="42"/>
      <c r="F141" s="228" t="s">
        <v>971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156</v>
      </c>
      <c r="AU141" s="19" t="s">
        <v>84</v>
      </c>
    </row>
    <row r="142" s="2" customFormat="1">
      <c r="A142" s="40"/>
      <c r="B142" s="41"/>
      <c r="C142" s="42"/>
      <c r="D142" s="232" t="s">
        <v>158</v>
      </c>
      <c r="E142" s="42"/>
      <c r="F142" s="233" t="s">
        <v>972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158</v>
      </c>
      <c r="AU142" s="19" t="s">
        <v>84</v>
      </c>
    </row>
    <row r="143" s="13" customFormat="1">
      <c r="A143" s="13"/>
      <c r="B143" s="234"/>
      <c r="C143" s="235"/>
      <c r="D143" s="227" t="s">
        <v>160</v>
      </c>
      <c r="E143" s="236" t="s">
        <v>19</v>
      </c>
      <c r="F143" s="237" t="s">
        <v>933</v>
      </c>
      <c r="G143" s="235"/>
      <c r="H143" s="236" t="s">
        <v>19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160</v>
      </c>
      <c r="AU143" s="243" t="s">
        <v>84</v>
      </c>
      <c r="AV143" s="13" t="s">
        <v>82</v>
      </c>
      <c r="AW143" s="13" t="s">
        <v>37</v>
      </c>
      <c r="AX143" s="13" t="s">
        <v>75</v>
      </c>
      <c r="AY143" s="243" t="s">
        <v>147</v>
      </c>
    </row>
    <row r="144" s="13" customFormat="1">
      <c r="A144" s="13"/>
      <c r="B144" s="234"/>
      <c r="C144" s="235"/>
      <c r="D144" s="227" t="s">
        <v>160</v>
      </c>
      <c r="E144" s="236" t="s">
        <v>19</v>
      </c>
      <c r="F144" s="237" t="s">
        <v>961</v>
      </c>
      <c r="G144" s="235"/>
      <c r="H144" s="236" t="s">
        <v>19</v>
      </c>
      <c r="I144" s="238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160</v>
      </c>
      <c r="AU144" s="243" t="s">
        <v>84</v>
      </c>
      <c r="AV144" s="13" t="s">
        <v>82</v>
      </c>
      <c r="AW144" s="13" t="s">
        <v>37</v>
      </c>
      <c r="AX144" s="13" t="s">
        <v>75</v>
      </c>
      <c r="AY144" s="243" t="s">
        <v>147</v>
      </c>
    </row>
    <row r="145" s="14" customFormat="1">
      <c r="A145" s="14"/>
      <c r="B145" s="244"/>
      <c r="C145" s="245"/>
      <c r="D145" s="227" t="s">
        <v>160</v>
      </c>
      <c r="E145" s="246" t="s">
        <v>19</v>
      </c>
      <c r="F145" s="247" t="s">
        <v>973</v>
      </c>
      <c r="G145" s="245"/>
      <c r="H145" s="248">
        <v>27.899999999999999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160</v>
      </c>
      <c r="AU145" s="254" t="s">
        <v>84</v>
      </c>
      <c r="AV145" s="14" t="s">
        <v>84</v>
      </c>
      <c r="AW145" s="14" t="s">
        <v>37</v>
      </c>
      <c r="AX145" s="14" t="s">
        <v>75</v>
      </c>
      <c r="AY145" s="254" t="s">
        <v>147</v>
      </c>
    </row>
    <row r="146" s="14" customFormat="1">
      <c r="A146" s="14"/>
      <c r="B146" s="244"/>
      <c r="C146" s="245"/>
      <c r="D146" s="227" t="s">
        <v>160</v>
      </c>
      <c r="E146" s="246" t="s">
        <v>19</v>
      </c>
      <c r="F146" s="247" t="s">
        <v>974</v>
      </c>
      <c r="G146" s="245"/>
      <c r="H146" s="248">
        <v>8.6999999999999993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160</v>
      </c>
      <c r="AU146" s="254" t="s">
        <v>84</v>
      </c>
      <c r="AV146" s="14" t="s">
        <v>84</v>
      </c>
      <c r="AW146" s="14" t="s">
        <v>37</v>
      </c>
      <c r="AX146" s="14" t="s">
        <v>75</v>
      </c>
      <c r="AY146" s="254" t="s">
        <v>147</v>
      </c>
    </row>
    <row r="147" s="14" customFormat="1">
      <c r="A147" s="14"/>
      <c r="B147" s="244"/>
      <c r="C147" s="245"/>
      <c r="D147" s="227" t="s">
        <v>160</v>
      </c>
      <c r="E147" s="246" t="s">
        <v>19</v>
      </c>
      <c r="F147" s="247" t="s">
        <v>975</v>
      </c>
      <c r="G147" s="245"/>
      <c r="H147" s="248">
        <v>23.600000000000001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160</v>
      </c>
      <c r="AU147" s="254" t="s">
        <v>84</v>
      </c>
      <c r="AV147" s="14" t="s">
        <v>84</v>
      </c>
      <c r="AW147" s="14" t="s">
        <v>37</v>
      </c>
      <c r="AX147" s="14" t="s">
        <v>75</v>
      </c>
      <c r="AY147" s="254" t="s">
        <v>147</v>
      </c>
    </row>
    <row r="148" s="14" customFormat="1">
      <c r="A148" s="14"/>
      <c r="B148" s="244"/>
      <c r="C148" s="245"/>
      <c r="D148" s="227" t="s">
        <v>160</v>
      </c>
      <c r="E148" s="246" t="s">
        <v>19</v>
      </c>
      <c r="F148" s="247" t="s">
        <v>976</v>
      </c>
      <c r="G148" s="245"/>
      <c r="H148" s="248">
        <v>19.899999999999999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160</v>
      </c>
      <c r="AU148" s="254" t="s">
        <v>84</v>
      </c>
      <c r="AV148" s="14" t="s">
        <v>84</v>
      </c>
      <c r="AW148" s="14" t="s">
        <v>37</v>
      </c>
      <c r="AX148" s="14" t="s">
        <v>75</v>
      </c>
      <c r="AY148" s="254" t="s">
        <v>147</v>
      </c>
    </row>
    <row r="149" s="14" customFormat="1">
      <c r="A149" s="14"/>
      <c r="B149" s="244"/>
      <c r="C149" s="245"/>
      <c r="D149" s="227" t="s">
        <v>160</v>
      </c>
      <c r="E149" s="246" t="s">
        <v>19</v>
      </c>
      <c r="F149" s="247" t="s">
        <v>977</v>
      </c>
      <c r="G149" s="245"/>
      <c r="H149" s="248">
        <v>27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160</v>
      </c>
      <c r="AU149" s="254" t="s">
        <v>84</v>
      </c>
      <c r="AV149" s="14" t="s">
        <v>84</v>
      </c>
      <c r="AW149" s="14" t="s">
        <v>37</v>
      </c>
      <c r="AX149" s="14" t="s">
        <v>75</v>
      </c>
      <c r="AY149" s="254" t="s">
        <v>147</v>
      </c>
    </row>
    <row r="150" s="14" customFormat="1">
      <c r="A150" s="14"/>
      <c r="B150" s="244"/>
      <c r="C150" s="245"/>
      <c r="D150" s="227" t="s">
        <v>160</v>
      </c>
      <c r="E150" s="246" t="s">
        <v>19</v>
      </c>
      <c r="F150" s="247" t="s">
        <v>978</v>
      </c>
      <c r="G150" s="245"/>
      <c r="H150" s="248">
        <v>20.100000000000001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160</v>
      </c>
      <c r="AU150" s="254" t="s">
        <v>84</v>
      </c>
      <c r="AV150" s="14" t="s">
        <v>84</v>
      </c>
      <c r="AW150" s="14" t="s">
        <v>37</v>
      </c>
      <c r="AX150" s="14" t="s">
        <v>75</v>
      </c>
      <c r="AY150" s="254" t="s">
        <v>147</v>
      </c>
    </row>
    <row r="151" s="14" customFormat="1">
      <c r="A151" s="14"/>
      <c r="B151" s="244"/>
      <c r="C151" s="245"/>
      <c r="D151" s="227" t="s">
        <v>160</v>
      </c>
      <c r="E151" s="246" t="s">
        <v>19</v>
      </c>
      <c r="F151" s="247" t="s">
        <v>979</v>
      </c>
      <c r="G151" s="245"/>
      <c r="H151" s="248">
        <v>7.9000000000000004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160</v>
      </c>
      <c r="AU151" s="254" t="s">
        <v>84</v>
      </c>
      <c r="AV151" s="14" t="s">
        <v>84</v>
      </c>
      <c r="AW151" s="14" t="s">
        <v>37</v>
      </c>
      <c r="AX151" s="14" t="s">
        <v>75</v>
      </c>
      <c r="AY151" s="254" t="s">
        <v>147</v>
      </c>
    </row>
    <row r="152" s="14" customFormat="1">
      <c r="A152" s="14"/>
      <c r="B152" s="244"/>
      <c r="C152" s="245"/>
      <c r="D152" s="227" t="s">
        <v>160</v>
      </c>
      <c r="E152" s="246" t="s">
        <v>19</v>
      </c>
      <c r="F152" s="247" t="s">
        <v>980</v>
      </c>
      <c r="G152" s="245"/>
      <c r="H152" s="248">
        <v>14.699999999999999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160</v>
      </c>
      <c r="AU152" s="254" t="s">
        <v>84</v>
      </c>
      <c r="AV152" s="14" t="s">
        <v>84</v>
      </c>
      <c r="AW152" s="14" t="s">
        <v>37</v>
      </c>
      <c r="AX152" s="14" t="s">
        <v>75</v>
      </c>
      <c r="AY152" s="254" t="s">
        <v>147</v>
      </c>
    </row>
    <row r="153" s="15" customFormat="1">
      <c r="A153" s="15"/>
      <c r="B153" s="265"/>
      <c r="C153" s="266"/>
      <c r="D153" s="227" t="s">
        <v>160</v>
      </c>
      <c r="E153" s="267" t="s">
        <v>19</v>
      </c>
      <c r="F153" s="268" t="s">
        <v>260</v>
      </c>
      <c r="G153" s="266"/>
      <c r="H153" s="269">
        <v>149.80000000000001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5" t="s">
        <v>160</v>
      </c>
      <c r="AU153" s="275" t="s">
        <v>84</v>
      </c>
      <c r="AV153" s="15" t="s">
        <v>154</v>
      </c>
      <c r="AW153" s="15" t="s">
        <v>37</v>
      </c>
      <c r="AX153" s="15" t="s">
        <v>82</v>
      </c>
      <c r="AY153" s="275" t="s">
        <v>147</v>
      </c>
    </row>
    <row r="154" s="2" customFormat="1" ht="24.15" customHeight="1">
      <c r="A154" s="40"/>
      <c r="B154" s="41"/>
      <c r="C154" s="214" t="s">
        <v>226</v>
      </c>
      <c r="D154" s="214" t="s">
        <v>149</v>
      </c>
      <c r="E154" s="215" t="s">
        <v>981</v>
      </c>
      <c r="F154" s="216" t="s">
        <v>982</v>
      </c>
      <c r="G154" s="217" t="s">
        <v>357</v>
      </c>
      <c r="H154" s="218">
        <v>5</v>
      </c>
      <c r="I154" s="219"/>
      <c r="J154" s="220">
        <f>ROUND(I154*H154,2)</f>
        <v>0</v>
      </c>
      <c r="K154" s="216" t="s">
        <v>153</v>
      </c>
      <c r="L154" s="46"/>
      <c r="M154" s="221" t="s">
        <v>19</v>
      </c>
      <c r="N154" s="222" t="s">
        <v>46</v>
      </c>
      <c r="O154" s="86"/>
      <c r="P154" s="223">
        <f>O154*H154</f>
        <v>0</v>
      </c>
      <c r="Q154" s="223">
        <v>0.0016000000000000001</v>
      </c>
      <c r="R154" s="223">
        <f>Q154*H154</f>
        <v>0.0080000000000000002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154</v>
      </c>
      <c r="AT154" s="225" t="s">
        <v>149</v>
      </c>
      <c r="AU154" s="225" t="s">
        <v>84</v>
      </c>
      <c r="AY154" s="19" t="s">
        <v>147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82</v>
      </c>
      <c r="BK154" s="226">
        <f>ROUND(I154*H154,2)</f>
        <v>0</v>
      </c>
      <c r="BL154" s="19" t="s">
        <v>154</v>
      </c>
      <c r="BM154" s="225" t="s">
        <v>983</v>
      </c>
    </row>
    <row r="155" s="2" customFormat="1">
      <c r="A155" s="40"/>
      <c r="B155" s="41"/>
      <c r="C155" s="42"/>
      <c r="D155" s="227" t="s">
        <v>156</v>
      </c>
      <c r="E155" s="42"/>
      <c r="F155" s="228" t="s">
        <v>984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156</v>
      </c>
      <c r="AU155" s="19" t="s">
        <v>84</v>
      </c>
    </row>
    <row r="156" s="2" customFormat="1">
      <c r="A156" s="40"/>
      <c r="B156" s="41"/>
      <c r="C156" s="42"/>
      <c r="D156" s="232" t="s">
        <v>158</v>
      </c>
      <c r="E156" s="42"/>
      <c r="F156" s="233" t="s">
        <v>985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158</v>
      </c>
      <c r="AU156" s="19" t="s">
        <v>84</v>
      </c>
    </row>
    <row r="157" s="13" customFormat="1">
      <c r="A157" s="13"/>
      <c r="B157" s="234"/>
      <c r="C157" s="235"/>
      <c r="D157" s="227" t="s">
        <v>160</v>
      </c>
      <c r="E157" s="236" t="s">
        <v>19</v>
      </c>
      <c r="F157" s="237" t="s">
        <v>933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160</v>
      </c>
      <c r="AU157" s="243" t="s">
        <v>84</v>
      </c>
      <c r="AV157" s="13" t="s">
        <v>82</v>
      </c>
      <c r="AW157" s="13" t="s">
        <v>37</v>
      </c>
      <c r="AX157" s="13" t="s">
        <v>75</v>
      </c>
      <c r="AY157" s="243" t="s">
        <v>147</v>
      </c>
    </row>
    <row r="158" s="13" customFormat="1">
      <c r="A158" s="13"/>
      <c r="B158" s="234"/>
      <c r="C158" s="235"/>
      <c r="D158" s="227" t="s">
        <v>160</v>
      </c>
      <c r="E158" s="236" t="s">
        <v>19</v>
      </c>
      <c r="F158" s="237" t="s">
        <v>961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160</v>
      </c>
      <c r="AU158" s="243" t="s">
        <v>84</v>
      </c>
      <c r="AV158" s="13" t="s">
        <v>82</v>
      </c>
      <c r="AW158" s="13" t="s">
        <v>37</v>
      </c>
      <c r="AX158" s="13" t="s">
        <v>75</v>
      </c>
      <c r="AY158" s="243" t="s">
        <v>147</v>
      </c>
    </row>
    <row r="159" s="14" customFormat="1">
      <c r="A159" s="14"/>
      <c r="B159" s="244"/>
      <c r="C159" s="245"/>
      <c r="D159" s="227" t="s">
        <v>160</v>
      </c>
      <c r="E159" s="246" t="s">
        <v>19</v>
      </c>
      <c r="F159" s="247" t="s">
        <v>986</v>
      </c>
      <c r="G159" s="245"/>
      <c r="H159" s="248">
        <v>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160</v>
      </c>
      <c r="AU159" s="254" t="s">
        <v>84</v>
      </c>
      <c r="AV159" s="14" t="s">
        <v>84</v>
      </c>
      <c r="AW159" s="14" t="s">
        <v>37</v>
      </c>
      <c r="AX159" s="14" t="s">
        <v>82</v>
      </c>
      <c r="AY159" s="254" t="s">
        <v>147</v>
      </c>
    </row>
    <row r="160" s="2" customFormat="1" ht="16.5" customHeight="1">
      <c r="A160" s="40"/>
      <c r="B160" s="41"/>
      <c r="C160" s="214" t="s">
        <v>568</v>
      </c>
      <c r="D160" s="214" t="s">
        <v>149</v>
      </c>
      <c r="E160" s="215" t="s">
        <v>987</v>
      </c>
      <c r="F160" s="216" t="s">
        <v>988</v>
      </c>
      <c r="G160" s="217" t="s">
        <v>176</v>
      </c>
      <c r="H160" s="218">
        <v>1041.8</v>
      </c>
      <c r="I160" s="219"/>
      <c r="J160" s="220">
        <f>ROUND(I160*H160,2)</f>
        <v>0</v>
      </c>
      <c r="K160" s="216" t="s">
        <v>153</v>
      </c>
      <c r="L160" s="46"/>
      <c r="M160" s="221" t="s">
        <v>19</v>
      </c>
      <c r="N160" s="222" t="s">
        <v>46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154</v>
      </c>
      <c r="AT160" s="225" t="s">
        <v>149</v>
      </c>
      <c r="AU160" s="225" t="s">
        <v>84</v>
      </c>
      <c r="AY160" s="19" t="s">
        <v>147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82</v>
      </c>
      <c r="BK160" s="226">
        <f>ROUND(I160*H160,2)</f>
        <v>0</v>
      </c>
      <c r="BL160" s="19" t="s">
        <v>154</v>
      </c>
      <c r="BM160" s="225" t="s">
        <v>989</v>
      </c>
    </row>
    <row r="161" s="2" customFormat="1">
      <c r="A161" s="40"/>
      <c r="B161" s="41"/>
      <c r="C161" s="42"/>
      <c r="D161" s="227" t="s">
        <v>156</v>
      </c>
      <c r="E161" s="42"/>
      <c r="F161" s="228" t="s">
        <v>990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156</v>
      </c>
      <c r="AU161" s="19" t="s">
        <v>84</v>
      </c>
    </row>
    <row r="162" s="2" customFormat="1">
      <c r="A162" s="40"/>
      <c r="B162" s="41"/>
      <c r="C162" s="42"/>
      <c r="D162" s="232" t="s">
        <v>158</v>
      </c>
      <c r="E162" s="42"/>
      <c r="F162" s="233" t="s">
        <v>991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158</v>
      </c>
      <c r="AU162" s="19" t="s">
        <v>84</v>
      </c>
    </row>
    <row r="163" s="13" customFormat="1">
      <c r="A163" s="13"/>
      <c r="B163" s="234"/>
      <c r="C163" s="235"/>
      <c r="D163" s="227" t="s">
        <v>160</v>
      </c>
      <c r="E163" s="236" t="s">
        <v>19</v>
      </c>
      <c r="F163" s="237" t="s">
        <v>933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160</v>
      </c>
      <c r="AU163" s="243" t="s">
        <v>84</v>
      </c>
      <c r="AV163" s="13" t="s">
        <v>82</v>
      </c>
      <c r="AW163" s="13" t="s">
        <v>37</v>
      </c>
      <c r="AX163" s="13" t="s">
        <v>75</v>
      </c>
      <c r="AY163" s="243" t="s">
        <v>147</v>
      </c>
    </row>
    <row r="164" s="13" customFormat="1">
      <c r="A164" s="13"/>
      <c r="B164" s="234"/>
      <c r="C164" s="235"/>
      <c r="D164" s="227" t="s">
        <v>160</v>
      </c>
      <c r="E164" s="236" t="s">
        <v>19</v>
      </c>
      <c r="F164" s="237" t="s">
        <v>961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160</v>
      </c>
      <c r="AU164" s="243" t="s">
        <v>84</v>
      </c>
      <c r="AV164" s="13" t="s">
        <v>82</v>
      </c>
      <c r="AW164" s="13" t="s">
        <v>37</v>
      </c>
      <c r="AX164" s="13" t="s">
        <v>75</v>
      </c>
      <c r="AY164" s="243" t="s">
        <v>147</v>
      </c>
    </row>
    <row r="165" s="14" customFormat="1">
      <c r="A165" s="14"/>
      <c r="B165" s="244"/>
      <c r="C165" s="245"/>
      <c r="D165" s="227" t="s">
        <v>160</v>
      </c>
      <c r="E165" s="246" t="s">
        <v>19</v>
      </c>
      <c r="F165" s="247" t="s">
        <v>992</v>
      </c>
      <c r="G165" s="245"/>
      <c r="H165" s="248">
        <v>1041.8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160</v>
      </c>
      <c r="AU165" s="254" t="s">
        <v>84</v>
      </c>
      <c r="AV165" s="14" t="s">
        <v>84</v>
      </c>
      <c r="AW165" s="14" t="s">
        <v>37</v>
      </c>
      <c r="AX165" s="14" t="s">
        <v>82</v>
      </c>
      <c r="AY165" s="254" t="s">
        <v>147</v>
      </c>
    </row>
    <row r="166" s="2" customFormat="1" ht="16.5" customHeight="1">
      <c r="A166" s="40"/>
      <c r="B166" s="41"/>
      <c r="C166" s="214" t="s">
        <v>8</v>
      </c>
      <c r="D166" s="214" t="s">
        <v>149</v>
      </c>
      <c r="E166" s="215" t="s">
        <v>993</v>
      </c>
      <c r="F166" s="216" t="s">
        <v>994</v>
      </c>
      <c r="G166" s="217" t="s">
        <v>357</v>
      </c>
      <c r="H166" s="218">
        <v>5</v>
      </c>
      <c r="I166" s="219"/>
      <c r="J166" s="220">
        <f>ROUND(I166*H166,2)</f>
        <v>0</v>
      </c>
      <c r="K166" s="216" t="s">
        <v>153</v>
      </c>
      <c r="L166" s="46"/>
      <c r="M166" s="221" t="s">
        <v>19</v>
      </c>
      <c r="N166" s="222" t="s">
        <v>46</v>
      </c>
      <c r="O166" s="86"/>
      <c r="P166" s="223">
        <f>O166*H166</f>
        <v>0</v>
      </c>
      <c r="Q166" s="223">
        <v>1.0000000000000001E-05</v>
      </c>
      <c r="R166" s="223">
        <f>Q166*H166</f>
        <v>5.0000000000000002E-05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154</v>
      </c>
      <c r="AT166" s="225" t="s">
        <v>149</v>
      </c>
      <c r="AU166" s="225" t="s">
        <v>84</v>
      </c>
      <c r="AY166" s="19" t="s">
        <v>147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82</v>
      </c>
      <c r="BK166" s="226">
        <f>ROUND(I166*H166,2)</f>
        <v>0</v>
      </c>
      <c r="BL166" s="19" t="s">
        <v>154</v>
      </c>
      <c r="BM166" s="225" t="s">
        <v>995</v>
      </c>
    </row>
    <row r="167" s="2" customFormat="1">
      <c r="A167" s="40"/>
      <c r="B167" s="41"/>
      <c r="C167" s="42"/>
      <c r="D167" s="227" t="s">
        <v>156</v>
      </c>
      <c r="E167" s="42"/>
      <c r="F167" s="228" t="s">
        <v>996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156</v>
      </c>
      <c r="AU167" s="19" t="s">
        <v>84</v>
      </c>
    </row>
    <row r="168" s="2" customFormat="1">
      <c r="A168" s="40"/>
      <c r="B168" s="41"/>
      <c r="C168" s="42"/>
      <c r="D168" s="232" t="s">
        <v>158</v>
      </c>
      <c r="E168" s="42"/>
      <c r="F168" s="233" t="s">
        <v>997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158</v>
      </c>
      <c r="AU168" s="19" t="s">
        <v>84</v>
      </c>
    </row>
    <row r="169" s="13" customFormat="1">
      <c r="A169" s="13"/>
      <c r="B169" s="234"/>
      <c r="C169" s="235"/>
      <c r="D169" s="227" t="s">
        <v>160</v>
      </c>
      <c r="E169" s="236" t="s">
        <v>19</v>
      </c>
      <c r="F169" s="237" t="s">
        <v>933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160</v>
      </c>
      <c r="AU169" s="243" t="s">
        <v>84</v>
      </c>
      <c r="AV169" s="13" t="s">
        <v>82</v>
      </c>
      <c r="AW169" s="13" t="s">
        <v>37</v>
      </c>
      <c r="AX169" s="13" t="s">
        <v>75</v>
      </c>
      <c r="AY169" s="243" t="s">
        <v>147</v>
      </c>
    </row>
    <row r="170" s="13" customFormat="1">
      <c r="A170" s="13"/>
      <c r="B170" s="234"/>
      <c r="C170" s="235"/>
      <c r="D170" s="227" t="s">
        <v>160</v>
      </c>
      <c r="E170" s="236" t="s">
        <v>19</v>
      </c>
      <c r="F170" s="237" t="s">
        <v>961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160</v>
      </c>
      <c r="AU170" s="243" t="s">
        <v>84</v>
      </c>
      <c r="AV170" s="13" t="s">
        <v>82</v>
      </c>
      <c r="AW170" s="13" t="s">
        <v>37</v>
      </c>
      <c r="AX170" s="13" t="s">
        <v>75</v>
      </c>
      <c r="AY170" s="243" t="s">
        <v>147</v>
      </c>
    </row>
    <row r="171" s="14" customFormat="1">
      <c r="A171" s="14"/>
      <c r="B171" s="244"/>
      <c r="C171" s="245"/>
      <c r="D171" s="227" t="s">
        <v>160</v>
      </c>
      <c r="E171" s="246" t="s">
        <v>19</v>
      </c>
      <c r="F171" s="247" t="s">
        <v>986</v>
      </c>
      <c r="G171" s="245"/>
      <c r="H171" s="248">
        <v>5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160</v>
      </c>
      <c r="AU171" s="254" t="s">
        <v>84</v>
      </c>
      <c r="AV171" s="14" t="s">
        <v>84</v>
      </c>
      <c r="AW171" s="14" t="s">
        <v>37</v>
      </c>
      <c r="AX171" s="14" t="s">
        <v>82</v>
      </c>
      <c r="AY171" s="254" t="s">
        <v>147</v>
      </c>
    </row>
    <row r="172" s="2" customFormat="1" ht="24.15" customHeight="1">
      <c r="A172" s="40"/>
      <c r="B172" s="41"/>
      <c r="C172" s="214" t="s">
        <v>233</v>
      </c>
      <c r="D172" s="214" t="s">
        <v>149</v>
      </c>
      <c r="E172" s="215" t="s">
        <v>998</v>
      </c>
      <c r="F172" s="216" t="s">
        <v>999</v>
      </c>
      <c r="G172" s="217" t="s">
        <v>264</v>
      </c>
      <c r="H172" s="218">
        <v>1</v>
      </c>
      <c r="I172" s="219"/>
      <c r="J172" s="220">
        <f>ROUND(I172*H172,2)</f>
        <v>0</v>
      </c>
      <c r="K172" s="216" t="s">
        <v>153</v>
      </c>
      <c r="L172" s="46"/>
      <c r="M172" s="221" t="s">
        <v>19</v>
      </c>
      <c r="N172" s="222" t="s">
        <v>46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0.0040000000000000001</v>
      </c>
      <c r="T172" s="224">
        <f>S172*H172</f>
        <v>0.0040000000000000001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154</v>
      </c>
      <c r="AT172" s="225" t="s">
        <v>149</v>
      </c>
      <c r="AU172" s="225" t="s">
        <v>84</v>
      </c>
      <c r="AY172" s="19" t="s">
        <v>147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82</v>
      </c>
      <c r="BK172" s="226">
        <f>ROUND(I172*H172,2)</f>
        <v>0</v>
      </c>
      <c r="BL172" s="19" t="s">
        <v>154</v>
      </c>
      <c r="BM172" s="225" t="s">
        <v>1000</v>
      </c>
    </row>
    <row r="173" s="2" customFormat="1">
      <c r="A173" s="40"/>
      <c r="B173" s="41"/>
      <c r="C173" s="42"/>
      <c r="D173" s="227" t="s">
        <v>156</v>
      </c>
      <c r="E173" s="42"/>
      <c r="F173" s="228" t="s">
        <v>1001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156</v>
      </c>
      <c r="AU173" s="19" t="s">
        <v>84</v>
      </c>
    </row>
    <row r="174" s="2" customFormat="1">
      <c r="A174" s="40"/>
      <c r="B174" s="41"/>
      <c r="C174" s="42"/>
      <c r="D174" s="232" t="s">
        <v>158</v>
      </c>
      <c r="E174" s="42"/>
      <c r="F174" s="233" t="s">
        <v>1002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158</v>
      </c>
      <c r="AU174" s="19" t="s">
        <v>84</v>
      </c>
    </row>
    <row r="175" s="13" customFormat="1">
      <c r="A175" s="13"/>
      <c r="B175" s="234"/>
      <c r="C175" s="235"/>
      <c r="D175" s="227" t="s">
        <v>160</v>
      </c>
      <c r="E175" s="236" t="s">
        <v>19</v>
      </c>
      <c r="F175" s="237" t="s">
        <v>933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160</v>
      </c>
      <c r="AU175" s="243" t="s">
        <v>84</v>
      </c>
      <c r="AV175" s="13" t="s">
        <v>82</v>
      </c>
      <c r="AW175" s="13" t="s">
        <v>37</v>
      </c>
      <c r="AX175" s="13" t="s">
        <v>75</v>
      </c>
      <c r="AY175" s="243" t="s">
        <v>147</v>
      </c>
    </row>
    <row r="176" s="13" customFormat="1">
      <c r="A176" s="13"/>
      <c r="B176" s="234"/>
      <c r="C176" s="235"/>
      <c r="D176" s="227" t="s">
        <v>160</v>
      </c>
      <c r="E176" s="236" t="s">
        <v>19</v>
      </c>
      <c r="F176" s="237" t="s">
        <v>1003</v>
      </c>
      <c r="G176" s="235"/>
      <c r="H176" s="236" t="s">
        <v>19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160</v>
      </c>
      <c r="AU176" s="243" t="s">
        <v>84</v>
      </c>
      <c r="AV176" s="13" t="s">
        <v>82</v>
      </c>
      <c r="AW176" s="13" t="s">
        <v>37</v>
      </c>
      <c r="AX176" s="13" t="s">
        <v>75</v>
      </c>
      <c r="AY176" s="243" t="s">
        <v>147</v>
      </c>
    </row>
    <row r="177" s="14" customFormat="1">
      <c r="A177" s="14"/>
      <c r="B177" s="244"/>
      <c r="C177" s="245"/>
      <c r="D177" s="227" t="s">
        <v>160</v>
      </c>
      <c r="E177" s="246" t="s">
        <v>19</v>
      </c>
      <c r="F177" s="247" t="s">
        <v>82</v>
      </c>
      <c r="G177" s="245"/>
      <c r="H177" s="248">
        <v>1</v>
      </c>
      <c r="I177" s="249"/>
      <c r="J177" s="245"/>
      <c r="K177" s="245"/>
      <c r="L177" s="250"/>
      <c r="M177" s="276"/>
      <c r="N177" s="277"/>
      <c r="O177" s="277"/>
      <c r="P177" s="277"/>
      <c r="Q177" s="277"/>
      <c r="R177" s="277"/>
      <c r="S177" s="277"/>
      <c r="T177" s="27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160</v>
      </c>
      <c r="AU177" s="254" t="s">
        <v>84</v>
      </c>
      <c r="AV177" s="14" t="s">
        <v>84</v>
      </c>
      <c r="AW177" s="14" t="s">
        <v>37</v>
      </c>
      <c r="AX177" s="14" t="s">
        <v>82</v>
      </c>
      <c r="AY177" s="254" t="s">
        <v>147</v>
      </c>
    </row>
    <row r="178" s="2" customFormat="1" ht="6.96" customHeight="1">
      <c r="A178" s="40"/>
      <c r="B178" s="61"/>
      <c r="C178" s="62"/>
      <c r="D178" s="62"/>
      <c r="E178" s="62"/>
      <c r="F178" s="62"/>
      <c r="G178" s="62"/>
      <c r="H178" s="62"/>
      <c r="I178" s="62"/>
      <c r="J178" s="62"/>
      <c r="K178" s="62"/>
      <c r="L178" s="46"/>
      <c r="M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</row>
  </sheetData>
  <sheetProtection sheet="1" autoFilter="0" formatColumns="0" formatRows="0" objects="1" scenarios="1" spinCount="100000" saltValue="SIgj6Za0f7cylk5sT3TfZ0cerwx0XBm63h6TXnGUJEuqOUPk8XLw3HR9+PaAPv+cMPwfybubfFeqDXismD+Geg==" hashValue="NsIiKiTcOCfKJLf9/bYj6M/l/4+8CvhlKFxZxthAlyFI3QrCPVsV1ACYMXKSzND3mJZsnyOqNfOBOlGKc6gC+Q==" algorithmName="SHA-512" password="CC35"/>
  <autoFilter ref="C86:K1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914111111"/>
    <hyperlink ref="F118" r:id="rId2" display="https://podminky.urs.cz/item/CS_URS_2025_02/914511111"/>
    <hyperlink ref="F129" r:id="rId3" display="https://podminky.urs.cz/item/CS_URS_2025_02/915211111"/>
    <hyperlink ref="F142" r:id="rId4" display="https://podminky.urs.cz/item/CS_URS_2025_02/915221111"/>
    <hyperlink ref="F156" r:id="rId5" display="https://podminky.urs.cz/item/CS_URS_2025_02/915231111"/>
    <hyperlink ref="F162" r:id="rId6" display="https://podminky.urs.cz/item/CS_URS_2025_02/915611111"/>
    <hyperlink ref="F168" r:id="rId7" display="https://podminky.urs.cz/item/CS_URS_2025_02/915621111"/>
    <hyperlink ref="F174" r:id="rId8" display="https://podminky.urs.cz/item/CS_URS_2025_02/966006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1004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1005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ROUND((SUM(BE93:BE329)),  2)</f>
        <v>0</v>
      </c>
      <c r="G35" s="40"/>
      <c r="H35" s="40"/>
      <c r="I35" s="159">
        <v>0.20999999999999999</v>
      </c>
      <c r="J35" s="158">
        <f>ROUND(((SUM(BE93:BE329))*I35),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ROUND((SUM(BF93:BF329)),  2)</f>
        <v>0</v>
      </c>
      <c r="G36" s="40"/>
      <c r="H36" s="40"/>
      <c r="I36" s="159">
        <v>0.12</v>
      </c>
      <c r="J36" s="158">
        <f>ROUND(((SUM(BF93:BF329))*I36),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ROUND((SUM(BG93:BG329)),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ROUND((SUM(BH93:BH329)),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ROUND((SUM(BI93:BI329)),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1004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412.1 - Výkopové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125</v>
      </c>
      <c r="E66" s="179"/>
      <c r="F66" s="179"/>
      <c r="G66" s="179"/>
      <c r="H66" s="179"/>
      <c r="I66" s="179"/>
      <c r="J66" s="180">
        <f>J108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127</v>
      </c>
      <c r="E67" s="184"/>
      <c r="F67" s="184"/>
      <c r="G67" s="184"/>
      <c r="H67" s="184"/>
      <c r="I67" s="184"/>
      <c r="J67" s="185">
        <f>J109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128</v>
      </c>
      <c r="E68" s="179"/>
      <c r="F68" s="179"/>
      <c r="G68" s="179"/>
      <c r="H68" s="179"/>
      <c r="I68" s="179"/>
      <c r="J68" s="180">
        <f>J276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129</v>
      </c>
      <c r="E69" s="184"/>
      <c r="F69" s="184"/>
      <c r="G69" s="184"/>
      <c r="H69" s="184"/>
      <c r="I69" s="184"/>
      <c r="J69" s="185">
        <f>J288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130</v>
      </c>
      <c r="E70" s="184"/>
      <c r="F70" s="184"/>
      <c r="G70" s="184"/>
      <c r="H70" s="184"/>
      <c r="I70" s="184"/>
      <c r="J70" s="185">
        <f>J295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131</v>
      </c>
      <c r="E71" s="184"/>
      <c r="F71" s="184"/>
      <c r="G71" s="184"/>
      <c r="H71" s="184"/>
      <c r="I71" s="184"/>
      <c r="J71" s="185">
        <f>J322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132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P + R Voroněž_aktualizace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115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1004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117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412.1 - Výkopové práce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Brno</v>
      </c>
      <c r="G87" s="42"/>
      <c r="H87" s="42"/>
      <c r="I87" s="34" t="s">
        <v>23</v>
      </c>
      <c r="J87" s="74" t="str">
        <f>IF(J14="","",J14)</f>
        <v>1. 10. 2025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Brněnské komunikace, a.s.</v>
      </c>
      <c r="G89" s="42"/>
      <c r="H89" s="42"/>
      <c r="I89" s="34" t="s">
        <v>33</v>
      </c>
      <c r="J89" s="38" t="str">
        <f>E23</f>
        <v>AŽD Praha, s.r.o.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IF(E20="","",E20)</f>
        <v>Vyplň údaj</v>
      </c>
      <c r="G90" s="42"/>
      <c r="H90" s="42"/>
      <c r="I90" s="34" t="s">
        <v>38</v>
      </c>
      <c r="J90" s="38" t="str">
        <f>E26</f>
        <v>AŽD Praha, s.r.o.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133</v>
      </c>
      <c r="D92" s="190" t="s">
        <v>60</v>
      </c>
      <c r="E92" s="190" t="s">
        <v>56</v>
      </c>
      <c r="F92" s="190" t="s">
        <v>57</v>
      </c>
      <c r="G92" s="190" t="s">
        <v>134</v>
      </c>
      <c r="H92" s="190" t="s">
        <v>135</v>
      </c>
      <c r="I92" s="190" t="s">
        <v>136</v>
      </c>
      <c r="J92" s="190" t="s">
        <v>121</v>
      </c>
      <c r="K92" s="191" t="s">
        <v>137</v>
      </c>
      <c r="L92" s="192"/>
      <c r="M92" s="94" t="s">
        <v>19</v>
      </c>
      <c r="N92" s="95" t="s">
        <v>45</v>
      </c>
      <c r="O92" s="95" t="s">
        <v>138</v>
      </c>
      <c r="P92" s="95" t="s">
        <v>139</v>
      </c>
      <c r="Q92" s="95" t="s">
        <v>140</v>
      </c>
      <c r="R92" s="95" t="s">
        <v>141</v>
      </c>
      <c r="S92" s="95" t="s">
        <v>142</v>
      </c>
      <c r="T92" s="96" t="s">
        <v>143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144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P94+P108+P276</f>
        <v>0</v>
      </c>
      <c r="Q93" s="98"/>
      <c r="R93" s="195">
        <f>R94+R108+R276</f>
        <v>1.7526168</v>
      </c>
      <c r="S93" s="98"/>
      <c r="T93" s="196">
        <f>T94+T108+T276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74</v>
      </c>
      <c r="AU93" s="19" t="s">
        <v>122</v>
      </c>
      <c r="BK93" s="197">
        <f>BK94+BK108+BK276</f>
        <v>0</v>
      </c>
    </row>
    <row r="94" s="12" customFormat="1" ht="25.92" customHeight="1">
      <c r="A94" s="12"/>
      <c r="B94" s="198"/>
      <c r="C94" s="199"/>
      <c r="D94" s="200" t="s">
        <v>74</v>
      </c>
      <c r="E94" s="201" t="s">
        <v>145</v>
      </c>
      <c r="F94" s="201" t="s">
        <v>146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82</v>
      </c>
      <c r="AT94" s="210" t="s">
        <v>74</v>
      </c>
      <c r="AU94" s="210" t="s">
        <v>75</v>
      </c>
      <c r="AY94" s="209" t="s">
        <v>147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74</v>
      </c>
      <c r="E95" s="212" t="s">
        <v>82</v>
      </c>
      <c r="F95" s="212" t="s">
        <v>148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SUM(P96:P107)</f>
        <v>0</v>
      </c>
      <c r="Q95" s="206"/>
      <c r="R95" s="207">
        <f>SUM(R96:R107)</f>
        <v>0</v>
      </c>
      <c r="S95" s="206"/>
      <c r="T95" s="208">
        <f>SUM(T96:T107)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82</v>
      </c>
      <c r="AT95" s="210" t="s">
        <v>74</v>
      </c>
      <c r="AU95" s="210" t="s">
        <v>82</v>
      </c>
      <c r="AY95" s="209" t="s">
        <v>147</v>
      </c>
      <c r="BK95" s="211">
        <f>SUM(BK96:BK107)</f>
        <v>0</v>
      </c>
    </row>
    <row r="96" s="2" customFormat="1" ht="37.8" customHeight="1">
      <c r="A96" s="40"/>
      <c r="B96" s="41"/>
      <c r="C96" s="214" t="s">
        <v>82</v>
      </c>
      <c r="D96" s="214" t="s">
        <v>149</v>
      </c>
      <c r="E96" s="215" t="s">
        <v>150</v>
      </c>
      <c r="F96" s="216" t="s">
        <v>151</v>
      </c>
      <c r="G96" s="217" t="s">
        <v>152</v>
      </c>
      <c r="H96" s="218">
        <v>13.5</v>
      </c>
      <c r="I96" s="219"/>
      <c r="J96" s="220">
        <f>ROUND(I96*H96,2)</f>
        <v>0</v>
      </c>
      <c r="K96" s="216" t="s">
        <v>153</v>
      </c>
      <c r="L96" s="46"/>
      <c r="M96" s="221" t="s">
        <v>19</v>
      </c>
      <c r="N96" s="222" t="s">
        <v>46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154</v>
      </c>
      <c r="AT96" s="225" t="s">
        <v>149</v>
      </c>
      <c r="AU96" s="225" t="s">
        <v>84</v>
      </c>
      <c r="AY96" s="19" t="s">
        <v>147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154</v>
      </c>
      <c r="BM96" s="225" t="s">
        <v>1006</v>
      </c>
    </row>
    <row r="97" s="2" customFormat="1">
      <c r="A97" s="40"/>
      <c r="B97" s="41"/>
      <c r="C97" s="42"/>
      <c r="D97" s="227" t="s">
        <v>156</v>
      </c>
      <c r="E97" s="42"/>
      <c r="F97" s="228" t="s">
        <v>157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156</v>
      </c>
      <c r="AU97" s="19" t="s">
        <v>84</v>
      </c>
    </row>
    <row r="98" s="2" customFormat="1">
      <c r="A98" s="40"/>
      <c r="B98" s="41"/>
      <c r="C98" s="42"/>
      <c r="D98" s="232" t="s">
        <v>158</v>
      </c>
      <c r="E98" s="42"/>
      <c r="F98" s="233" t="s">
        <v>159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158</v>
      </c>
      <c r="AU98" s="19" t="s">
        <v>84</v>
      </c>
    </row>
    <row r="99" s="13" customFormat="1">
      <c r="A99" s="13"/>
      <c r="B99" s="234"/>
      <c r="C99" s="235"/>
      <c r="D99" s="227" t="s">
        <v>160</v>
      </c>
      <c r="E99" s="236" t="s">
        <v>19</v>
      </c>
      <c r="F99" s="237" t="s">
        <v>1007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160</v>
      </c>
      <c r="AU99" s="243" t="s">
        <v>84</v>
      </c>
      <c r="AV99" s="13" t="s">
        <v>82</v>
      </c>
      <c r="AW99" s="13" t="s">
        <v>37</v>
      </c>
      <c r="AX99" s="13" t="s">
        <v>75</v>
      </c>
      <c r="AY99" s="243" t="s">
        <v>147</v>
      </c>
    </row>
    <row r="100" s="13" customFormat="1">
      <c r="A100" s="13"/>
      <c r="B100" s="234"/>
      <c r="C100" s="235"/>
      <c r="D100" s="227" t="s">
        <v>160</v>
      </c>
      <c r="E100" s="236" t="s">
        <v>19</v>
      </c>
      <c r="F100" s="237" t="s">
        <v>1008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160</v>
      </c>
      <c r="AU100" s="243" t="s">
        <v>84</v>
      </c>
      <c r="AV100" s="13" t="s">
        <v>82</v>
      </c>
      <c r="AW100" s="13" t="s">
        <v>37</v>
      </c>
      <c r="AX100" s="13" t="s">
        <v>75</v>
      </c>
      <c r="AY100" s="243" t="s">
        <v>147</v>
      </c>
    </row>
    <row r="101" s="14" customFormat="1">
      <c r="A101" s="14"/>
      <c r="B101" s="244"/>
      <c r="C101" s="245"/>
      <c r="D101" s="227" t="s">
        <v>160</v>
      </c>
      <c r="E101" s="246" t="s">
        <v>19</v>
      </c>
      <c r="F101" s="247" t="s">
        <v>1009</v>
      </c>
      <c r="G101" s="245"/>
      <c r="H101" s="248">
        <v>13.5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160</v>
      </c>
      <c r="AU101" s="254" t="s">
        <v>84</v>
      </c>
      <c r="AV101" s="14" t="s">
        <v>84</v>
      </c>
      <c r="AW101" s="14" t="s">
        <v>37</v>
      </c>
      <c r="AX101" s="14" t="s">
        <v>82</v>
      </c>
      <c r="AY101" s="254" t="s">
        <v>147</v>
      </c>
    </row>
    <row r="102" s="2" customFormat="1" ht="33" customHeight="1">
      <c r="A102" s="40"/>
      <c r="B102" s="41"/>
      <c r="C102" s="214" t="s">
        <v>84</v>
      </c>
      <c r="D102" s="214" t="s">
        <v>149</v>
      </c>
      <c r="E102" s="215" t="s">
        <v>164</v>
      </c>
      <c r="F102" s="216" t="s">
        <v>165</v>
      </c>
      <c r="G102" s="217" t="s">
        <v>152</v>
      </c>
      <c r="H102" s="218">
        <v>13.5</v>
      </c>
      <c r="I102" s="219"/>
      <c r="J102" s="220">
        <f>ROUND(I102*H102,2)</f>
        <v>0</v>
      </c>
      <c r="K102" s="216" t="s">
        <v>153</v>
      </c>
      <c r="L102" s="46"/>
      <c r="M102" s="221" t="s">
        <v>19</v>
      </c>
      <c r="N102" s="222" t="s">
        <v>46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154</v>
      </c>
      <c r="AT102" s="225" t="s">
        <v>149</v>
      </c>
      <c r="AU102" s="225" t="s">
        <v>84</v>
      </c>
      <c r="AY102" s="19" t="s">
        <v>147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82</v>
      </c>
      <c r="BK102" s="226">
        <f>ROUND(I102*H102,2)</f>
        <v>0</v>
      </c>
      <c r="BL102" s="19" t="s">
        <v>154</v>
      </c>
      <c r="BM102" s="225" t="s">
        <v>1010</v>
      </c>
    </row>
    <row r="103" s="2" customFormat="1">
      <c r="A103" s="40"/>
      <c r="B103" s="41"/>
      <c r="C103" s="42"/>
      <c r="D103" s="227" t="s">
        <v>156</v>
      </c>
      <c r="E103" s="42"/>
      <c r="F103" s="228" t="s">
        <v>167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156</v>
      </c>
      <c r="AU103" s="19" t="s">
        <v>84</v>
      </c>
    </row>
    <row r="104" s="2" customFormat="1">
      <c r="A104" s="40"/>
      <c r="B104" s="41"/>
      <c r="C104" s="42"/>
      <c r="D104" s="232" t="s">
        <v>158</v>
      </c>
      <c r="E104" s="42"/>
      <c r="F104" s="233" t="s">
        <v>168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158</v>
      </c>
      <c r="AU104" s="19" t="s">
        <v>84</v>
      </c>
    </row>
    <row r="105" s="13" customFormat="1">
      <c r="A105" s="13"/>
      <c r="B105" s="234"/>
      <c r="C105" s="235"/>
      <c r="D105" s="227" t="s">
        <v>160</v>
      </c>
      <c r="E105" s="236" t="s">
        <v>19</v>
      </c>
      <c r="F105" s="237" t="s">
        <v>1007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160</v>
      </c>
      <c r="AU105" s="243" t="s">
        <v>84</v>
      </c>
      <c r="AV105" s="13" t="s">
        <v>82</v>
      </c>
      <c r="AW105" s="13" t="s">
        <v>37</v>
      </c>
      <c r="AX105" s="13" t="s">
        <v>75</v>
      </c>
      <c r="AY105" s="243" t="s">
        <v>147</v>
      </c>
    </row>
    <row r="106" s="13" customFormat="1">
      <c r="A106" s="13"/>
      <c r="B106" s="234"/>
      <c r="C106" s="235"/>
      <c r="D106" s="227" t="s">
        <v>160</v>
      </c>
      <c r="E106" s="236" t="s">
        <v>19</v>
      </c>
      <c r="F106" s="237" t="s">
        <v>1008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160</v>
      </c>
      <c r="AU106" s="243" t="s">
        <v>84</v>
      </c>
      <c r="AV106" s="13" t="s">
        <v>82</v>
      </c>
      <c r="AW106" s="13" t="s">
        <v>37</v>
      </c>
      <c r="AX106" s="13" t="s">
        <v>75</v>
      </c>
      <c r="AY106" s="243" t="s">
        <v>147</v>
      </c>
    </row>
    <row r="107" s="14" customFormat="1">
      <c r="A107" s="14"/>
      <c r="B107" s="244"/>
      <c r="C107" s="245"/>
      <c r="D107" s="227" t="s">
        <v>160</v>
      </c>
      <c r="E107" s="246" t="s">
        <v>19</v>
      </c>
      <c r="F107" s="247" t="s">
        <v>1009</v>
      </c>
      <c r="G107" s="245"/>
      <c r="H107" s="248">
        <v>13.5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160</v>
      </c>
      <c r="AU107" s="254" t="s">
        <v>84</v>
      </c>
      <c r="AV107" s="14" t="s">
        <v>84</v>
      </c>
      <c r="AW107" s="14" t="s">
        <v>37</v>
      </c>
      <c r="AX107" s="14" t="s">
        <v>82</v>
      </c>
      <c r="AY107" s="254" t="s">
        <v>147</v>
      </c>
    </row>
    <row r="108" s="12" customFormat="1" ht="25.92" customHeight="1">
      <c r="A108" s="12"/>
      <c r="B108" s="198"/>
      <c r="C108" s="199"/>
      <c r="D108" s="200" t="s">
        <v>74</v>
      </c>
      <c r="E108" s="201" t="s">
        <v>169</v>
      </c>
      <c r="F108" s="201" t="s">
        <v>170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</f>
        <v>0</v>
      </c>
      <c r="Q108" s="206"/>
      <c r="R108" s="207">
        <f>R109</f>
        <v>1.7526168</v>
      </c>
      <c r="S108" s="206"/>
      <c r="T108" s="208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171</v>
      </c>
      <c r="AT108" s="210" t="s">
        <v>74</v>
      </c>
      <c r="AU108" s="210" t="s">
        <v>75</v>
      </c>
      <c r="AY108" s="209" t="s">
        <v>147</v>
      </c>
      <c r="BK108" s="211">
        <f>BK109</f>
        <v>0</v>
      </c>
    </row>
    <row r="109" s="12" customFormat="1" ht="22.8" customHeight="1">
      <c r="A109" s="12"/>
      <c r="B109" s="198"/>
      <c r="C109" s="199"/>
      <c r="D109" s="200" t="s">
        <v>74</v>
      </c>
      <c r="E109" s="212" t="s">
        <v>231</v>
      </c>
      <c r="F109" s="212" t="s">
        <v>232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SUM(P110:P275)</f>
        <v>0</v>
      </c>
      <c r="Q109" s="206"/>
      <c r="R109" s="207">
        <f>SUM(R110:R275)</f>
        <v>1.7526168</v>
      </c>
      <c r="S109" s="206"/>
      <c r="T109" s="208">
        <f>SUM(T110:T275)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171</v>
      </c>
      <c r="AT109" s="210" t="s">
        <v>74</v>
      </c>
      <c r="AU109" s="210" t="s">
        <v>82</v>
      </c>
      <c r="AY109" s="209" t="s">
        <v>147</v>
      </c>
      <c r="BK109" s="211">
        <f>SUM(BK110:BK275)</f>
        <v>0</v>
      </c>
    </row>
    <row r="110" s="2" customFormat="1" ht="24.15" customHeight="1">
      <c r="A110" s="40"/>
      <c r="B110" s="41"/>
      <c r="C110" s="214" t="s">
        <v>171</v>
      </c>
      <c r="D110" s="214" t="s">
        <v>149</v>
      </c>
      <c r="E110" s="215" t="s">
        <v>234</v>
      </c>
      <c r="F110" s="216" t="s">
        <v>235</v>
      </c>
      <c r="G110" s="217" t="s">
        <v>236</v>
      </c>
      <c r="H110" s="218">
        <v>0.67600000000000005</v>
      </c>
      <c r="I110" s="219"/>
      <c r="J110" s="220">
        <f>ROUND(I110*H110,2)</f>
        <v>0</v>
      </c>
      <c r="K110" s="216" t="s">
        <v>153</v>
      </c>
      <c r="L110" s="46"/>
      <c r="M110" s="221" t="s">
        <v>19</v>
      </c>
      <c r="N110" s="222" t="s">
        <v>46</v>
      </c>
      <c r="O110" s="86"/>
      <c r="P110" s="223">
        <f>O110*H110</f>
        <v>0</v>
      </c>
      <c r="Q110" s="223">
        <v>0.0088000000000000005</v>
      </c>
      <c r="R110" s="223">
        <f>Q110*H110</f>
        <v>0.0059488000000000006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177</v>
      </c>
      <c r="AT110" s="225" t="s">
        <v>149</v>
      </c>
      <c r="AU110" s="225" t="s">
        <v>84</v>
      </c>
      <c r="AY110" s="19" t="s">
        <v>147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82</v>
      </c>
      <c r="BK110" s="226">
        <f>ROUND(I110*H110,2)</f>
        <v>0</v>
      </c>
      <c r="BL110" s="19" t="s">
        <v>177</v>
      </c>
      <c r="BM110" s="225" t="s">
        <v>1011</v>
      </c>
    </row>
    <row r="111" s="2" customFormat="1">
      <c r="A111" s="40"/>
      <c r="B111" s="41"/>
      <c r="C111" s="42"/>
      <c r="D111" s="227" t="s">
        <v>156</v>
      </c>
      <c r="E111" s="42"/>
      <c r="F111" s="228" t="s">
        <v>238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156</v>
      </c>
      <c r="AU111" s="19" t="s">
        <v>84</v>
      </c>
    </row>
    <row r="112" s="2" customFormat="1">
      <c r="A112" s="40"/>
      <c r="B112" s="41"/>
      <c r="C112" s="42"/>
      <c r="D112" s="232" t="s">
        <v>158</v>
      </c>
      <c r="E112" s="42"/>
      <c r="F112" s="233" t="s">
        <v>239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158</v>
      </c>
      <c r="AU112" s="19" t="s">
        <v>84</v>
      </c>
    </row>
    <row r="113" s="13" customFormat="1">
      <c r="A113" s="13"/>
      <c r="B113" s="234"/>
      <c r="C113" s="235"/>
      <c r="D113" s="227" t="s">
        <v>160</v>
      </c>
      <c r="E113" s="236" t="s">
        <v>19</v>
      </c>
      <c r="F113" s="237" t="s">
        <v>1007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160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147</v>
      </c>
    </row>
    <row r="114" s="13" customFormat="1">
      <c r="A114" s="13"/>
      <c r="B114" s="234"/>
      <c r="C114" s="235"/>
      <c r="D114" s="227" t="s">
        <v>160</v>
      </c>
      <c r="E114" s="236" t="s">
        <v>19</v>
      </c>
      <c r="F114" s="237" t="s">
        <v>240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160</v>
      </c>
      <c r="AU114" s="243" t="s">
        <v>84</v>
      </c>
      <c r="AV114" s="13" t="s">
        <v>82</v>
      </c>
      <c r="AW114" s="13" t="s">
        <v>37</v>
      </c>
      <c r="AX114" s="13" t="s">
        <v>75</v>
      </c>
      <c r="AY114" s="243" t="s">
        <v>147</v>
      </c>
    </row>
    <row r="115" s="14" customFormat="1">
      <c r="A115" s="14"/>
      <c r="B115" s="244"/>
      <c r="C115" s="245"/>
      <c r="D115" s="227" t="s">
        <v>160</v>
      </c>
      <c r="E115" s="246" t="s">
        <v>19</v>
      </c>
      <c r="F115" s="247" t="s">
        <v>1012</v>
      </c>
      <c r="G115" s="245"/>
      <c r="H115" s="248">
        <v>0.67600000000000005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160</v>
      </c>
      <c r="AU115" s="254" t="s">
        <v>84</v>
      </c>
      <c r="AV115" s="14" t="s">
        <v>84</v>
      </c>
      <c r="AW115" s="14" t="s">
        <v>37</v>
      </c>
      <c r="AX115" s="14" t="s">
        <v>82</v>
      </c>
      <c r="AY115" s="254" t="s">
        <v>147</v>
      </c>
    </row>
    <row r="116" s="2" customFormat="1" ht="21.75" customHeight="1">
      <c r="A116" s="40"/>
      <c r="B116" s="41"/>
      <c r="C116" s="214" t="s">
        <v>154</v>
      </c>
      <c r="D116" s="214" t="s">
        <v>149</v>
      </c>
      <c r="E116" s="215" t="s">
        <v>243</v>
      </c>
      <c r="F116" s="216" t="s">
        <v>244</v>
      </c>
      <c r="G116" s="217" t="s">
        <v>236</v>
      </c>
      <c r="H116" s="218">
        <v>6.7599999999999998</v>
      </c>
      <c r="I116" s="219"/>
      <c r="J116" s="220">
        <f>ROUND(I116*H116,2)</f>
        <v>0</v>
      </c>
      <c r="K116" s="216" t="s">
        <v>153</v>
      </c>
      <c r="L116" s="46"/>
      <c r="M116" s="221" t="s">
        <v>19</v>
      </c>
      <c r="N116" s="222" t="s">
        <v>46</v>
      </c>
      <c r="O116" s="86"/>
      <c r="P116" s="223">
        <f>O116*H116</f>
        <v>0</v>
      </c>
      <c r="Q116" s="223">
        <v>0.0099000000000000008</v>
      </c>
      <c r="R116" s="223">
        <f>Q116*H116</f>
        <v>0.066923999999999997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177</v>
      </c>
      <c r="AT116" s="225" t="s">
        <v>149</v>
      </c>
      <c r="AU116" s="225" t="s">
        <v>84</v>
      </c>
      <c r="AY116" s="19" t="s">
        <v>147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82</v>
      </c>
      <c r="BK116" s="226">
        <f>ROUND(I116*H116,2)</f>
        <v>0</v>
      </c>
      <c r="BL116" s="19" t="s">
        <v>177</v>
      </c>
      <c r="BM116" s="225" t="s">
        <v>1013</v>
      </c>
    </row>
    <row r="117" s="2" customFormat="1">
      <c r="A117" s="40"/>
      <c r="B117" s="41"/>
      <c r="C117" s="42"/>
      <c r="D117" s="227" t="s">
        <v>156</v>
      </c>
      <c r="E117" s="42"/>
      <c r="F117" s="228" t="s">
        <v>244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156</v>
      </c>
      <c r="AU117" s="19" t="s">
        <v>84</v>
      </c>
    </row>
    <row r="118" s="2" customFormat="1">
      <c r="A118" s="40"/>
      <c r="B118" s="41"/>
      <c r="C118" s="42"/>
      <c r="D118" s="232" t="s">
        <v>158</v>
      </c>
      <c r="E118" s="42"/>
      <c r="F118" s="233" t="s">
        <v>246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158</v>
      </c>
      <c r="AU118" s="19" t="s">
        <v>84</v>
      </c>
    </row>
    <row r="119" s="13" customFormat="1">
      <c r="A119" s="13"/>
      <c r="B119" s="234"/>
      <c r="C119" s="235"/>
      <c r="D119" s="227" t="s">
        <v>160</v>
      </c>
      <c r="E119" s="236" t="s">
        <v>19</v>
      </c>
      <c r="F119" s="237" t="s">
        <v>1007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160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147</v>
      </c>
    </row>
    <row r="120" s="13" customFormat="1">
      <c r="A120" s="13"/>
      <c r="B120" s="234"/>
      <c r="C120" s="235"/>
      <c r="D120" s="227" t="s">
        <v>160</v>
      </c>
      <c r="E120" s="236" t="s">
        <v>19</v>
      </c>
      <c r="F120" s="237" t="s">
        <v>240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160</v>
      </c>
      <c r="AU120" s="243" t="s">
        <v>84</v>
      </c>
      <c r="AV120" s="13" t="s">
        <v>82</v>
      </c>
      <c r="AW120" s="13" t="s">
        <v>37</v>
      </c>
      <c r="AX120" s="13" t="s">
        <v>75</v>
      </c>
      <c r="AY120" s="243" t="s">
        <v>147</v>
      </c>
    </row>
    <row r="121" s="14" customFormat="1">
      <c r="A121" s="14"/>
      <c r="B121" s="244"/>
      <c r="C121" s="245"/>
      <c r="D121" s="227" t="s">
        <v>160</v>
      </c>
      <c r="E121" s="246" t="s">
        <v>19</v>
      </c>
      <c r="F121" s="247" t="s">
        <v>1014</v>
      </c>
      <c r="G121" s="245"/>
      <c r="H121" s="248">
        <v>6.7599999999999998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160</v>
      </c>
      <c r="AU121" s="254" t="s">
        <v>84</v>
      </c>
      <c r="AV121" s="14" t="s">
        <v>84</v>
      </c>
      <c r="AW121" s="14" t="s">
        <v>37</v>
      </c>
      <c r="AX121" s="14" t="s">
        <v>82</v>
      </c>
      <c r="AY121" s="254" t="s">
        <v>147</v>
      </c>
    </row>
    <row r="122" s="2" customFormat="1" ht="24.15" customHeight="1">
      <c r="A122" s="40"/>
      <c r="B122" s="41"/>
      <c r="C122" s="214" t="s">
        <v>191</v>
      </c>
      <c r="D122" s="214" t="s">
        <v>149</v>
      </c>
      <c r="E122" s="215" t="s">
        <v>249</v>
      </c>
      <c r="F122" s="216" t="s">
        <v>250</v>
      </c>
      <c r="G122" s="217" t="s">
        <v>152</v>
      </c>
      <c r="H122" s="218">
        <v>4.7999999999999998</v>
      </c>
      <c r="I122" s="219"/>
      <c r="J122" s="220">
        <f>ROUND(I122*H122,2)</f>
        <v>0</v>
      </c>
      <c r="K122" s="216" t="s">
        <v>153</v>
      </c>
      <c r="L122" s="46"/>
      <c r="M122" s="221" t="s">
        <v>19</v>
      </c>
      <c r="N122" s="222" t="s">
        <v>46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177</v>
      </c>
      <c r="AT122" s="225" t="s">
        <v>149</v>
      </c>
      <c r="AU122" s="225" t="s">
        <v>84</v>
      </c>
      <c r="AY122" s="19" t="s">
        <v>147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82</v>
      </c>
      <c r="BK122" s="226">
        <f>ROUND(I122*H122,2)</f>
        <v>0</v>
      </c>
      <c r="BL122" s="19" t="s">
        <v>177</v>
      </c>
      <c r="BM122" s="225" t="s">
        <v>1015</v>
      </c>
    </row>
    <row r="123" s="2" customFormat="1">
      <c r="A123" s="40"/>
      <c r="B123" s="41"/>
      <c r="C123" s="42"/>
      <c r="D123" s="227" t="s">
        <v>156</v>
      </c>
      <c r="E123" s="42"/>
      <c r="F123" s="228" t="s">
        <v>252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156</v>
      </c>
      <c r="AU123" s="19" t="s">
        <v>84</v>
      </c>
    </row>
    <row r="124" s="2" customFormat="1">
      <c r="A124" s="40"/>
      <c r="B124" s="41"/>
      <c r="C124" s="42"/>
      <c r="D124" s="232" t="s">
        <v>158</v>
      </c>
      <c r="E124" s="42"/>
      <c r="F124" s="233" t="s">
        <v>253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158</v>
      </c>
      <c r="AU124" s="19" t="s">
        <v>84</v>
      </c>
    </row>
    <row r="125" s="13" customFormat="1">
      <c r="A125" s="13"/>
      <c r="B125" s="234"/>
      <c r="C125" s="235"/>
      <c r="D125" s="227" t="s">
        <v>160</v>
      </c>
      <c r="E125" s="236" t="s">
        <v>19</v>
      </c>
      <c r="F125" s="237" t="s">
        <v>1007</v>
      </c>
      <c r="G125" s="235"/>
      <c r="H125" s="236" t="s">
        <v>19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160</v>
      </c>
      <c r="AU125" s="243" t="s">
        <v>84</v>
      </c>
      <c r="AV125" s="13" t="s">
        <v>82</v>
      </c>
      <c r="AW125" s="13" t="s">
        <v>37</v>
      </c>
      <c r="AX125" s="13" t="s">
        <v>75</v>
      </c>
      <c r="AY125" s="243" t="s">
        <v>147</v>
      </c>
    </row>
    <row r="126" s="13" customFormat="1">
      <c r="A126" s="13"/>
      <c r="B126" s="234"/>
      <c r="C126" s="235"/>
      <c r="D126" s="227" t="s">
        <v>160</v>
      </c>
      <c r="E126" s="236" t="s">
        <v>19</v>
      </c>
      <c r="F126" s="237" t="s">
        <v>1016</v>
      </c>
      <c r="G126" s="235"/>
      <c r="H126" s="236" t="s">
        <v>19</v>
      </c>
      <c r="I126" s="238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160</v>
      </c>
      <c r="AU126" s="243" t="s">
        <v>84</v>
      </c>
      <c r="AV126" s="13" t="s">
        <v>82</v>
      </c>
      <c r="AW126" s="13" t="s">
        <v>37</v>
      </c>
      <c r="AX126" s="13" t="s">
        <v>75</v>
      </c>
      <c r="AY126" s="243" t="s">
        <v>147</v>
      </c>
    </row>
    <row r="127" s="14" customFormat="1">
      <c r="A127" s="14"/>
      <c r="B127" s="244"/>
      <c r="C127" s="245"/>
      <c r="D127" s="227" t="s">
        <v>160</v>
      </c>
      <c r="E127" s="246" t="s">
        <v>19</v>
      </c>
      <c r="F127" s="247" t="s">
        <v>1017</v>
      </c>
      <c r="G127" s="245"/>
      <c r="H127" s="248">
        <v>2.3999999999999999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160</v>
      </c>
      <c r="AU127" s="254" t="s">
        <v>84</v>
      </c>
      <c r="AV127" s="14" t="s">
        <v>84</v>
      </c>
      <c r="AW127" s="14" t="s">
        <v>37</v>
      </c>
      <c r="AX127" s="14" t="s">
        <v>75</v>
      </c>
      <c r="AY127" s="254" t="s">
        <v>147</v>
      </c>
    </row>
    <row r="128" s="13" customFormat="1">
      <c r="A128" s="13"/>
      <c r="B128" s="234"/>
      <c r="C128" s="235"/>
      <c r="D128" s="227" t="s">
        <v>160</v>
      </c>
      <c r="E128" s="236" t="s">
        <v>19</v>
      </c>
      <c r="F128" s="237" t="s">
        <v>1018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160</v>
      </c>
      <c r="AU128" s="243" t="s">
        <v>84</v>
      </c>
      <c r="AV128" s="13" t="s">
        <v>82</v>
      </c>
      <c r="AW128" s="13" t="s">
        <v>37</v>
      </c>
      <c r="AX128" s="13" t="s">
        <v>75</v>
      </c>
      <c r="AY128" s="243" t="s">
        <v>147</v>
      </c>
    </row>
    <row r="129" s="14" customFormat="1">
      <c r="A129" s="14"/>
      <c r="B129" s="244"/>
      <c r="C129" s="245"/>
      <c r="D129" s="227" t="s">
        <v>160</v>
      </c>
      <c r="E129" s="246" t="s">
        <v>19</v>
      </c>
      <c r="F129" s="247" t="s">
        <v>1017</v>
      </c>
      <c r="G129" s="245"/>
      <c r="H129" s="248">
        <v>2.3999999999999999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160</v>
      </c>
      <c r="AU129" s="254" t="s">
        <v>84</v>
      </c>
      <c r="AV129" s="14" t="s">
        <v>84</v>
      </c>
      <c r="AW129" s="14" t="s">
        <v>37</v>
      </c>
      <c r="AX129" s="14" t="s">
        <v>75</v>
      </c>
      <c r="AY129" s="254" t="s">
        <v>147</v>
      </c>
    </row>
    <row r="130" s="15" customFormat="1">
      <c r="A130" s="15"/>
      <c r="B130" s="265"/>
      <c r="C130" s="266"/>
      <c r="D130" s="227" t="s">
        <v>160</v>
      </c>
      <c r="E130" s="267" t="s">
        <v>19</v>
      </c>
      <c r="F130" s="268" t="s">
        <v>260</v>
      </c>
      <c r="G130" s="266"/>
      <c r="H130" s="269">
        <v>4.7999999999999998</v>
      </c>
      <c r="I130" s="270"/>
      <c r="J130" s="266"/>
      <c r="K130" s="266"/>
      <c r="L130" s="271"/>
      <c r="M130" s="272"/>
      <c r="N130" s="273"/>
      <c r="O130" s="273"/>
      <c r="P130" s="273"/>
      <c r="Q130" s="273"/>
      <c r="R130" s="273"/>
      <c r="S130" s="273"/>
      <c r="T130" s="27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5" t="s">
        <v>160</v>
      </c>
      <c r="AU130" s="275" t="s">
        <v>84</v>
      </c>
      <c r="AV130" s="15" t="s">
        <v>154</v>
      </c>
      <c r="AW130" s="15" t="s">
        <v>37</v>
      </c>
      <c r="AX130" s="15" t="s">
        <v>82</v>
      </c>
      <c r="AY130" s="275" t="s">
        <v>147</v>
      </c>
    </row>
    <row r="131" s="2" customFormat="1" ht="24.15" customHeight="1">
      <c r="A131" s="40"/>
      <c r="B131" s="41"/>
      <c r="C131" s="214" t="s">
        <v>199</v>
      </c>
      <c r="D131" s="214" t="s">
        <v>149</v>
      </c>
      <c r="E131" s="215" t="s">
        <v>287</v>
      </c>
      <c r="F131" s="216" t="s">
        <v>288</v>
      </c>
      <c r="G131" s="217" t="s">
        <v>176</v>
      </c>
      <c r="H131" s="218">
        <v>593</v>
      </c>
      <c r="I131" s="219"/>
      <c r="J131" s="220">
        <f>ROUND(I131*H131,2)</f>
        <v>0</v>
      </c>
      <c r="K131" s="216" t="s">
        <v>153</v>
      </c>
      <c r="L131" s="46"/>
      <c r="M131" s="221" t="s">
        <v>19</v>
      </c>
      <c r="N131" s="222" t="s">
        <v>46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177</v>
      </c>
      <c r="AT131" s="225" t="s">
        <v>149</v>
      </c>
      <c r="AU131" s="225" t="s">
        <v>84</v>
      </c>
      <c r="AY131" s="19" t="s">
        <v>147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82</v>
      </c>
      <c r="BK131" s="226">
        <f>ROUND(I131*H131,2)</f>
        <v>0</v>
      </c>
      <c r="BL131" s="19" t="s">
        <v>177</v>
      </c>
      <c r="BM131" s="225" t="s">
        <v>1019</v>
      </c>
    </row>
    <row r="132" s="2" customFormat="1">
      <c r="A132" s="40"/>
      <c r="B132" s="41"/>
      <c r="C132" s="42"/>
      <c r="D132" s="227" t="s">
        <v>156</v>
      </c>
      <c r="E132" s="42"/>
      <c r="F132" s="228" t="s">
        <v>290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156</v>
      </c>
      <c r="AU132" s="19" t="s">
        <v>84</v>
      </c>
    </row>
    <row r="133" s="2" customFormat="1">
      <c r="A133" s="40"/>
      <c r="B133" s="41"/>
      <c r="C133" s="42"/>
      <c r="D133" s="232" t="s">
        <v>158</v>
      </c>
      <c r="E133" s="42"/>
      <c r="F133" s="233" t="s">
        <v>291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158</v>
      </c>
      <c r="AU133" s="19" t="s">
        <v>84</v>
      </c>
    </row>
    <row r="134" s="13" customFormat="1">
      <c r="A134" s="13"/>
      <c r="B134" s="234"/>
      <c r="C134" s="235"/>
      <c r="D134" s="227" t="s">
        <v>160</v>
      </c>
      <c r="E134" s="236" t="s">
        <v>19</v>
      </c>
      <c r="F134" s="237" t="s">
        <v>1007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160</v>
      </c>
      <c r="AU134" s="243" t="s">
        <v>84</v>
      </c>
      <c r="AV134" s="13" t="s">
        <v>82</v>
      </c>
      <c r="AW134" s="13" t="s">
        <v>37</v>
      </c>
      <c r="AX134" s="13" t="s">
        <v>75</v>
      </c>
      <c r="AY134" s="243" t="s">
        <v>147</v>
      </c>
    </row>
    <row r="135" s="13" customFormat="1">
      <c r="A135" s="13"/>
      <c r="B135" s="234"/>
      <c r="C135" s="235"/>
      <c r="D135" s="227" t="s">
        <v>160</v>
      </c>
      <c r="E135" s="236" t="s">
        <v>19</v>
      </c>
      <c r="F135" s="237" t="s">
        <v>1020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160</v>
      </c>
      <c r="AU135" s="243" t="s">
        <v>84</v>
      </c>
      <c r="AV135" s="13" t="s">
        <v>82</v>
      </c>
      <c r="AW135" s="13" t="s">
        <v>37</v>
      </c>
      <c r="AX135" s="13" t="s">
        <v>75</v>
      </c>
      <c r="AY135" s="243" t="s">
        <v>147</v>
      </c>
    </row>
    <row r="136" s="14" customFormat="1">
      <c r="A136" s="14"/>
      <c r="B136" s="244"/>
      <c r="C136" s="245"/>
      <c r="D136" s="227" t="s">
        <v>160</v>
      </c>
      <c r="E136" s="246" t="s">
        <v>19</v>
      </c>
      <c r="F136" s="247" t="s">
        <v>1021</v>
      </c>
      <c r="G136" s="245"/>
      <c r="H136" s="248">
        <v>593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160</v>
      </c>
      <c r="AU136" s="254" t="s">
        <v>84</v>
      </c>
      <c r="AV136" s="14" t="s">
        <v>84</v>
      </c>
      <c r="AW136" s="14" t="s">
        <v>37</v>
      </c>
      <c r="AX136" s="14" t="s">
        <v>82</v>
      </c>
      <c r="AY136" s="254" t="s">
        <v>147</v>
      </c>
    </row>
    <row r="137" s="2" customFormat="1" ht="24.15" customHeight="1">
      <c r="A137" s="40"/>
      <c r="B137" s="41"/>
      <c r="C137" s="214" t="s">
        <v>205</v>
      </c>
      <c r="D137" s="214" t="s">
        <v>149</v>
      </c>
      <c r="E137" s="215" t="s">
        <v>295</v>
      </c>
      <c r="F137" s="216" t="s">
        <v>296</v>
      </c>
      <c r="G137" s="217" t="s">
        <v>176</v>
      </c>
      <c r="H137" s="218">
        <v>56</v>
      </c>
      <c r="I137" s="219"/>
      <c r="J137" s="220">
        <f>ROUND(I137*H137,2)</f>
        <v>0</v>
      </c>
      <c r="K137" s="216" t="s">
        <v>153</v>
      </c>
      <c r="L137" s="46"/>
      <c r="M137" s="221" t="s">
        <v>19</v>
      </c>
      <c r="N137" s="222" t="s">
        <v>46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177</v>
      </c>
      <c r="AT137" s="225" t="s">
        <v>149</v>
      </c>
      <c r="AU137" s="225" t="s">
        <v>84</v>
      </c>
      <c r="AY137" s="19" t="s">
        <v>147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82</v>
      </c>
      <c r="BK137" s="226">
        <f>ROUND(I137*H137,2)</f>
        <v>0</v>
      </c>
      <c r="BL137" s="19" t="s">
        <v>177</v>
      </c>
      <c r="BM137" s="225" t="s">
        <v>1022</v>
      </c>
    </row>
    <row r="138" s="2" customFormat="1">
      <c r="A138" s="40"/>
      <c r="B138" s="41"/>
      <c r="C138" s="42"/>
      <c r="D138" s="227" t="s">
        <v>156</v>
      </c>
      <c r="E138" s="42"/>
      <c r="F138" s="228" t="s">
        <v>298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156</v>
      </c>
      <c r="AU138" s="19" t="s">
        <v>84</v>
      </c>
    </row>
    <row r="139" s="2" customFormat="1">
      <c r="A139" s="40"/>
      <c r="B139" s="41"/>
      <c r="C139" s="42"/>
      <c r="D139" s="232" t="s">
        <v>158</v>
      </c>
      <c r="E139" s="42"/>
      <c r="F139" s="233" t="s">
        <v>299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158</v>
      </c>
      <c r="AU139" s="19" t="s">
        <v>84</v>
      </c>
    </row>
    <row r="140" s="13" customFormat="1">
      <c r="A140" s="13"/>
      <c r="B140" s="234"/>
      <c r="C140" s="235"/>
      <c r="D140" s="227" t="s">
        <v>160</v>
      </c>
      <c r="E140" s="236" t="s">
        <v>19</v>
      </c>
      <c r="F140" s="237" t="s">
        <v>1007</v>
      </c>
      <c r="G140" s="235"/>
      <c r="H140" s="236" t="s">
        <v>19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160</v>
      </c>
      <c r="AU140" s="243" t="s">
        <v>84</v>
      </c>
      <c r="AV140" s="13" t="s">
        <v>82</v>
      </c>
      <c r="AW140" s="13" t="s">
        <v>37</v>
      </c>
      <c r="AX140" s="13" t="s">
        <v>75</v>
      </c>
      <c r="AY140" s="243" t="s">
        <v>147</v>
      </c>
    </row>
    <row r="141" s="13" customFormat="1">
      <c r="A141" s="13"/>
      <c r="B141" s="234"/>
      <c r="C141" s="235"/>
      <c r="D141" s="227" t="s">
        <v>160</v>
      </c>
      <c r="E141" s="236" t="s">
        <v>19</v>
      </c>
      <c r="F141" s="237" t="s">
        <v>1023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160</v>
      </c>
      <c r="AU141" s="243" t="s">
        <v>84</v>
      </c>
      <c r="AV141" s="13" t="s">
        <v>82</v>
      </c>
      <c r="AW141" s="13" t="s">
        <v>37</v>
      </c>
      <c r="AX141" s="13" t="s">
        <v>75</v>
      </c>
      <c r="AY141" s="243" t="s">
        <v>147</v>
      </c>
    </row>
    <row r="142" s="14" customFormat="1">
      <c r="A142" s="14"/>
      <c r="B142" s="244"/>
      <c r="C142" s="245"/>
      <c r="D142" s="227" t="s">
        <v>160</v>
      </c>
      <c r="E142" s="246" t="s">
        <v>19</v>
      </c>
      <c r="F142" s="247" t="s">
        <v>1024</v>
      </c>
      <c r="G142" s="245"/>
      <c r="H142" s="248">
        <v>56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160</v>
      </c>
      <c r="AU142" s="254" t="s">
        <v>84</v>
      </c>
      <c r="AV142" s="14" t="s">
        <v>84</v>
      </c>
      <c r="AW142" s="14" t="s">
        <v>37</v>
      </c>
      <c r="AX142" s="14" t="s">
        <v>82</v>
      </c>
      <c r="AY142" s="254" t="s">
        <v>147</v>
      </c>
    </row>
    <row r="143" s="2" customFormat="1" ht="37.8" customHeight="1">
      <c r="A143" s="40"/>
      <c r="B143" s="41"/>
      <c r="C143" s="214" t="s">
        <v>213</v>
      </c>
      <c r="D143" s="214" t="s">
        <v>149</v>
      </c>
      <c r="E143" s="215" t="s">
        <v>303</v>
      </c>
      <c r="F143" s="216" t="s">
        <v>304</v>
      </c>
      <c r="G143" s="217" t="s">
        <v>152</v>
      </c>
      <c r="H143" s="218">
        <v>47.109999999999999</v>
      </c>
      <c r="I143" s="219"/>
      <c r="J143" s="220">
        <f>ROUND(I143*H143,2)</f>
        <v>0</v>
      </c>
      <c r="K143" s="216" t="s">
        <v>153</v>
      </c>
      <c r="L143" s="46"/>
      <c r="M143" s="221" t="s">
        <v>19</v>
      </c>
      <c r="N143" s="222" t="s">
        <v>46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177</v>
      </c>
      <c r="AT143" s="225" t="s">
        <v>149</v>
      </c>
      <c r="AU143" s="225" t="s">
        <v>84</v>
      </c>
      <c r="AY143" s="19" t="s">
        <v>147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82</v>
      </c>
      <c r="BK143" s="226">
        <f>ROUND(I143*H143,2)</f>
        <v>0</v>
      </c>
      <c r="BL143" s="19" t="s">
        <v>177</v>
      </c>
      <c r="BM143" s="225" t="s">
        <v>1025</v>
      </c>
    </row>
    <row r="144" s="2" customFormat="1">
      <c r="A144" s="40"/>
      <c r="B144" s="41"/>
      <c r="C144" s="42"/>
      <c r="D144" s="227" t="s">
        <v>156</v>
      </c>
      <c r="E144" s="42"/>
      <c r="F144" s="228" t="s">
        <v>306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156</v>
      </c>
      <c r="AU144" s="19" t="s">
        <v>84</v>
      </c>
    </row>
    <row r="145" s="2" customFormat="1">
      <c r="A145" s="40"/>
      <c r="B145" s="41"/>
      <c r="C145" s="42"/>
      <c r="D145" s="232" t="s">
        <v>158</v>
      </c>
      <c r="E145" s="42"/>
      <c r="F145" s="233" t="s">
        <v>307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158</v>
      </c>
      <c r="AU145" s="19" t="s">
        <v>84</v>
      </c>
    </row>
    <row r="146" s="13" customFormat="1">
      <c r="A146" s="13"/>
      <c r="B146" s="234"/>
      <c r="C146" s="235"/>
      <c r="D146" s="227" t="s">
        <v>160</v>
      </c>
      <c r="E146" s="236" t="s">
        <v>19</v>
      </c>
      <c r="F146" s="237" t="s">
        <v>1007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160</v>
      </c>
      <c r="AU146" s="243" t="s">
        <v>84</v>
      </c>
      <c r="AV146" s="13" t="s">
        <v>82</v>
      </c>
      <c r="AW146" s="13" t="s">
        <v>37</v>
      </c>
      <c r="AX146" s="13" t="s">
        <v>75</v>
      </c>
      <c r="AY146" s="243" t="s">
        <v>147</v>
      </c>
    </row>
    <row r="147" s="13" customFormat="1">
      <c r="A147" s="13"/>
      <c r="B147" s="234"/>
      <c r="C147" s="235"/>
      <c r="D147" s="227" t="s">
        <v>160</v>
      </c>
      <c r="E147" s="236" t="s">
        <v>19</v>
      </c>
      <c r="F147" s="237" t="s">
        <v>1026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160</v>
      </c>
      <c r="AU147" s="243" t="s">
        <v>84</v>
      </c>
      <c r="AV147" s="13" t="s">
        <v>82</v>
      </c>
      <c r="AW147" s="13" t="s">
        <v>37</v>
      </c>
      <c r="AX147" s="13" t="s">
        <v>75</v>
      </c>
      <c r="AY147" s="243" t="s">
        <v>147</v>
      </c>
    </row>
    <row r="148" s="14" customFormat="1">
      <c r="A148" s="14"/>
      <c r="B148" s="244"/>
      <c r="C148" s="245"/>
      <c r="D148" s="227" t="s">
        <v>160</v>
      </c>
      <c r="E148" s="246" t="s">
        <v>19</v>
      </c>
      <c r="F148" s="247" t="s">
        <v>1027</v>
      </c>
      <c r="G148" s="245"/>
      <c r="H148" s="248">
        <v>41.509999999999998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160</v>
      </c>
      <c r="AU148" s="254" t="s">
        <v>84</v>
      </c>
      <c r="AV148" s="14" t="s">
        <v>84</v>
      </c>
      <c r="AW148" s="14" t="s">
        <v>37</v>
      </c>
      <c r="AX148" s="14" t="s">
        <v>75</v>
      </c>
      <c r="AY148" s="254" t="s">
        <v>147</v>
      </c>
    </row>
    <row r="149" s="13" customFormat="1">
      <c r="A149" s="13"/>
      <c r="B149" s="234"/>
      <c r="C149" s="235"/>
      <c r="D149" s="227" t="s">
        <v>160</v>
      </c>
      <c r="E149" s="236" t="s">
        <v>19</v>
      </c>
      <c r="F149" s="237" t="s">
        <v>1028</v>
      </c>
      <c r="G149" s="235"/>
      <c r="H149" s="236" t="s">
        <v>19</v>
      </c>
      <c r="I149" s="238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160</v>
      </c>
      <c r="AU149" s="243" t="s">
        <v>84</v>
      </c>
      <c r="AV149" s="13" t="s">
        <v>82</v>
      </c>
      <c r="AW149" s="13" t="s">
        <v>37</v>
      </c>
      <c r="AX149" s="13" t="s">
        <v>75</v>
      </c>
      <c r="AY149" s="243" t="s">
        <v>147</v>
      </c>
    </row>
    <row r="150" s="14" customFormat="1">
      <c r="A150" s="14"/>
      <c r="B150" s="244"/>
      <c r="C150" s="245"/>
      <c r="D150" s="227" t="s">
        <v>160</v>
      </c>
      <c r="E150" s="246" t="s">
        <v>19</v>
      </c>
      <c r="F150" s="247" t="s">
        <v>1029</v>
      </c>
      <c r="G150" s="245"/>
      <c r="H150" s="248">
        <v>5.5999999999999996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160</v>
      </c>
      <c r="AU150" s="254" t="s">
        <v>84</v>
      </c>
      <c r="AV150" s="14" t="s">
        <v>84</v>
      </c>
      <c r="AW150" s="14" t="s">
        <v>37</v>
      </c>
      <c r="AX150" s="14" t="s">
        <v>75</v>
      </c>
      <c r="AY150" s="254" t="s">
        <v>147</v>
      </c>
    </row>
    <row r="151" s="15" customFormat="1">
      <c r="A151" s="15"/>
      <c r="B151" s="265"/>
      <c r="C151" s="266"/>
      <c r="D151" s="227" t="s">
        <v>160</v>
      </c>
      <c r="E151" s="267" t="s">
        <v>19</v>
      </c>
      <c r="F151" s="268" t="s">
        <v>260</v>
      </c>
      <c r="G151" s="266"/>
      <c r="H151" s="269">
        <v>47.109999999999999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5" t="s">
        <v>160</v>
      </c>
      <c r="AU151" s="275" t="s">
        <v>84</v>
      </c>
      <c r="AV151" s="15" t="s">
        <v>154</v>
      </c>
      <c r="AW151" s="15" t="s">
        <v>37</v>
      </c>
      <c r="AX151" s="15" t="s">
        <v>82</v>
      </c>
      <c r="AY151" s="275" t="s">
        <v>147</v>
      </c>
    </row>
    <row r="152" s="2" customFormat="1" ht="37.8" customHeight="1">
      <c r="A152" s="40"/>
      <c r="B152" s="41"/>
      <c r="C152" s="214" t="s">
        <v>218</v>
      </c>
      <c r="D152" s="214" t="s">
        <v>149</v>
      </c>
      <c r="E152" s="215" t="s">
        <v>312</v>
      </c>
      <c r="F152" s="216" t="s">
        <v>313</v>
      </c>
      <c r="G152" s="217" t="s">
        <v>152</v>
      </c>
      <c r="H152" s="218">
        <v>423.99000000000001</v>
      </c>
      <c r="I152" s="219"/>
      <c r="J152" s="220">
        <f>ROUND(I152*H152,2)</f>
        <v>0</v>
      </c>
      <c r="K152" s="216" t="s">
        <v>153</v>
      </c>
      <c r="L152" s="46"/>
      <c r="M152" s="221" t="s">
        <v>19</v>
      </c>
      <c r="N152" s="222" t="s">
        <v>46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177</v>
      </c>
      <c r="AT152" s="225" t="s">
        <v>149</v>
      </c>
      <c r="AU152" s="225" t="s">
        <v>84</v>
      </c>
      <c r="AY152" s="19" t="s">
        <v>147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82</v>
      </c>
      <c r="BK152" s="226">
        <f>ROUND(I152*H152,2)</f>
        <v>0</v>
      </c>
      <c r="BL152" s="19" t="s">
        <v>177</v>
      </c>
      <c r="BM152" s="225" t="s">
        <v>1030</v>
      </c>
    </row>
    <row r="153" s="2" customFormat="1">
      <c r="A153" s="40"/>
      <c r="B153" s="41"/>
      <c r="C153" s="42"/>
      <c r="D153" s="227" t="s">
        <v>156</v>
      </c>
      <c r="E153" s="42"/>
      <c r="F153" s="228" t="s">
        <v>315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156</v>
      </c>
      <c r="AU153" s="19" t="s">
        <v>84</v>
      </c>
    </row>
    <row r="154" s="2" customFormat="1">
      <c r="A154" s="40"/>
      <c r="B154" s="41"/>
      <c r="C154" s="42"/>
      <c r="D154" s="232" t="s">
        <v>158</v>
      </c>
      <c r="E154" s="42"/>
      <c r="F154" s="233" t="s">
        <v>316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158</v>
      </c>
      <c r="AU154" s="19" t="s">
        <v>84</v>
      </c>
    </row>
    <row r="155" s="13" customFormat="1">
      <c r="A155" s="13"/>
      <c r="B155" s="234"/>
      <c r="C155" s="235"/>
      <c r="D155" s="227" t="s">
        <v>160</v>
      </c>
      <c r="E155" s="236" t="s">
        <v>19</v>
      </c>
      <c r="F155" s="237" t="s">
        <v>1007</v>
      </c>
      <c r="G155" s="235"/>
      <c r="H155" s="236" t="s">
        <v>19</v>
      </c>
      <c r="I155" s="238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160</v>
      </c>
      <c r="AU155" s="243" t="s">
        <v>84</v>
      </c>
      <c r="AV155" s="13" t="s">
        <v>82</v>
      </c>
      <c r="AW155" s="13" t="s">
        <v>37</v>
      </c>
      <c r="AX155" s="13" t="s">
        <v>75</v>
      </c>
      <c r="AY155" s="243" t="s">
        <v>147</v>
      </c>
    </row>
    <row r="156" s="13" customFormat="1">
      <c r="A156" s="13"/>
      <c r="B156" s="234"/>
      <c r="C156" s="235"/>
      <c r="D156" s="227" t="s">
        <v>160</v>
      </c>
      <c r="E156" s="236" t="s">
        <v>19</v>
      </c>
      <c r="F156" s="237" t="s">
        <v>1031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160</v>
      </c>
      <c r="AU156" s="243" t="s">
        <v>84</v>
      </c>
      <c r="AV156" s="13" t="s">
        <v>82</v>
      </c>
      <c r="AW156" s="13" t="s">
        <v>37</v>
      </c>
      <c r="AX156" s="13" t="s">
        <v>75</v>
      </c>
      <c r="AY156" s="243" t="s">
        <v>147</v>
      </c>
    </row>
    <row r="157" s="13" customFormat="1">
      <c r="A157" s="13"/>
      <c r="B157" s="234"/>
      <c r="C157" s="235"/>
      <c r="D157" s="227" t="s">
        <v>160</v>
      </c>
      <c r="E157" s="236" t="s">
        <v>19</v>
      </c>
      <c r="F157" s="237" t="s">
        <v>1026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160</v>
      </c>
      <c r="AU157" s="243" t="s">
        <v>84</v>
      </c>
      <c r="AV157" s="13" t="s">
        <v>82</v>
      </c>
      <c r="AW157" s="13" t="s">
        <v>37</v>
      </c>
      <c r="AX157" s="13" t="s">
        <v>75</v>
      </c>
      <c r="AY157" s="243" t="s">
        <v>147</v>
      </c>
    </row>
    <row r="158" s="14" customFormat="1">
      <c r="A158" s="14"/>
      <c r="B158" s="244"/>
      <c r="C158" s="245"/>
      <c r="D158" s="227" t="s">
        <v>160</v>
      </c>
      <c r="E158" s="246" t="s">
        <v>19</v>
      </c>
      <c r="F158" s="247" t="s">
        <v>1032</v>
      </c>
      <c r="G158" s="245"/>
      <c r="H158" s="248">
        <v>373.58999999999998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160</v>
      </c>
      <c r="AU158" s="254" t="s">
        <v>84</v>
      </c>
      <c r="AV158" s="14" t="s">
        <v>84</v>
      </c>
      <c r="AW158" s="14" t="s">
        <v>37</v>
      </c>
      <c r="AX158" s="14" t="s">
        <v>75</v>
      </c>
      <c r="AY158" s="254" t="s">
        <v>147</v>
      </c>
    </row>
    <row r="159" s="13" customFormat="1">
      <c r="A159" s="13"/>
      <c r="B159" s="234"/>
      <c r="C159" s="235"/>
      <c r="D159" s="227" t="s">
        <v>160</v>
      </c>
      <c r="E159" s="236" t="s">
        <v>19</v>
      </c>
      <c r="F159" s="237" t="s">
        <v>1028</v>
      </c>
      <c r="G159" s="235"/>
      <c r="H159" s="236" t="s">
        <v>19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160</v>
      </c>
      <c r="AU159" s="243" t="s">
        <v>84</v>
      </c>
      <c r="AV159" s="13" t="s">
        <v>82</v>
      </c>
      <c r="AW159" s="13" t="s">
        <v>37</v>
      </c>
      <c r="AX159" s="13" t="s">
        <v>75</v>
      </c>
      <c r="AY159" s="243" t="s">
        <v>147</v>
      </c>
    </row>
    <row r="160" s="14" customFormat="1">
      <c r="A160" s="14"/>
      <c r="B160" s="244"/>
      <c r="C160" s="245"/>
      <c r="D160" s="227" t="s">
        <v>160</v>
      </c>
      <c r="E160" s="246" t="s">
        <v>19</v>
      </c>
      <c r="F160" s="247" t="s">
        <v>1033</v>
      </c>
      <c r="G160" s="245"/>
      <c r="H160" s="248">
        <v>50.399999999999999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160</v>
      </c>
      <c r="AU160" s="254" t="s">
        <v>84</v>
      </c>
      <c r="AV160" s="14" t="s">
        <v>84</v>
      </c>
      <c r="AW160" s="14" t="s">
        <v>37</v>
      </c>
      <c r="AX160" s="14" t="s">
        <v>75</v>
      </c>
      <c r="AY160" s="254" t="s">
        <v>147</v>
      </c>
    </row>
    <row r="161" s="15" customFormat="1">
      <c r="A161" s="15"/>
      <c r="B161" s="265"/>
      <c r="C161" s="266"/>
      <c r="D161" s="227" t="s">
        <v>160</v>
      </c>
      <c r="E161" s="267" t="s">
        <v>19</v>
      </c>
      <c r="F161" s="268" t="s">
        <v>260</v>
      </c>
      <c r="G161" s="266"/>
      <c r="H161" s="269">
        <v>423.99000000000001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5" t="s">
        <v>160</v>
      </c>
      <c r="AU161" s="275" t="s">
        <v>84</v>
      </c>
      <c r="AV161" s="15" t="s">
        <v>154</v>
      </c>
      <c r="AW161" s="15" t="s">
        <v>37</v>
      </c>
      <c r="AX161" s="15" t="s">
        <v>82</v>
      </c>
      <c r="AY161" s="275" t="s">
        <v>147</v>
      </c>
    </row>
    <row r="162" s="2" customFormat="1" ht="24.15" customHeight="1">
      <c r="A162" s="40"/>
      <c r="B162" s="41"/>
      <c r="C162" s="214" t="s">
        <v>226</v>
      </c>
      <c r="D162" s="214" t="s">
        <v>149</v>
      </c>
      <c r="E162" s="215" t="s">
        <v>321</v>
      </c>
      <c r="F162" s="216" t="s">
        <v>322</v>
      </c>
      <c r="G162" s="217" t="s">
        <v>176</v>
      </c>
      <c r="H162" s="218">
        <v>593</v>
      </c>
      <c r="I162" s="219"/>
      <c r="J162" s="220">
        <f>ROUND(I162*H162,2)</f>
        <v>0</v>
      </c>
      <c r="K162" s="216" t="s">
        <v>153</v>
      </c>
      <c r="L162" s="46"/>
      <c r="M162" s="221" t="s">
        <v>19</v>
      </c>
      <c r="N162" s="222" t="s">
        <v>46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177</v>
      </c>
      <c r="AT162" s="225" t="s">
        <v>149</v>
      </c>
      <c r="AU162" s="225" t="s">
        <v>84</v>
      </c>
      <c r="AY162" s="19" t="s">
        <v>147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82</v>
      </c>
      <c r="BK162" s="226">
        <f>ROUND(I162*H162,2)</f>
        <v>0</v>
      </c>
      <c r="BL162" s="19" t="s">
        <v>177</v>
      </c>
      <c r="BM162" s="225" t="s">
        <v>1034</v>
      </c>
    </row>
    <row r="163" s="2" customFormat="1">
      <c r="A163" s="40"/>
      <c r="B163" s="41"/>
      <c r="C163" s="42"/>
      <c r="D163" s="227" t="s">
        <v>156</v>
      </c>
      <c r="E163" s="42"/>
      <c r="F163" s="228" t="s">
        <v>324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156</v>
      </c>
      <c r="AU163" s="19" t="s">
        <v>84</v>
      </c>
    </row>
    <row r="164" s="2" customFormat="1">
      <c r="A164" s="40"/>
      <c r="B164" s="41"/>
      <c r="C164" s="42"/>
      <c r="D164" s="232" t="s">
        <v>158</v>
      </c>
      <c r="E164" s="42"/>
      <c r="F164" s="233" t="s">
        <v>325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158</v>
      </c>
      <c r="AU164" s="19" t="s">
        <v>84</v>
      </c>
    </row>
    <row r="165" s="13" customFormat="1">
      <c r="A165" s="13"/>
      <c r="B165" s="234"/>
      <c r="C165" s="235"/>
      <c r="D165" s="227" t="s">
        <v>160</v>
      </c>
      <c r="E165" s="236" t="s">
        <v>19</v>
      </c>
      <c r="F165" s="237" t="s">
        <v>1007</v>
      </c>
      <c r="G165" s="235"/>
      <c r="H165" s="236" t="s">
        <v>19</v>
      </c>
      <c r="I165" s="238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160</v>
      </c>
      <c r="AU165" s="243" t="s">
        <v>84</v>
      </c>
      <c r="AV165" s="13" t="s">
        <v>82</v>
      </c>
      <c r="AW165" s="13" t="s">
        <v>37</v>
      </c>
      <c r="AX165" s="13" t="s">
        <v>75</v>
      </c>
      <c r="AY165" s="243" t="s">
        <v>147</v>
      </c>
    </row>
    <row r="166" s="13" customFormat="1">
      <c r="A166" s="13"/>
      <c r="B166" s="234"/>
      <c r="C166" s="235"/>
      <c r="D166" s="227" t="s">
        <v>160</v>
      </c>
      <c r="E166" s="236" t="s">
        <v>19</v>
      </c>
      <c r="F166" s="237" t="s">
        <v>1020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160</v>
      </c>
      <c r="AU166" s="243" t="s">
        <v>84</v>
      </c>
      <c r="AV166" s="13" t="s">
        <v>82</v>
      </c>
      <c r="AW166" s="13" t="s">
        <v>37</v>
      </c>
      <c r="AX166" s="13" t="s">
        <v>75</v>
      </c>
      <c r="AY166" s="243" t="s">
        <v>147</v>
      </c>
    </row>
    <row r="167" s="14" customFormat="1">
      <c r="A167" s="14"/>
      <c r="B167" s="244"/>
      <c r="C167" s="245"/>
      <c r="D167" s="227" t="s">
        <v>160</v>
      </c>
      <c r="E167" s="246" t="s">
        <v>19</v>
      </c>
      <c r="F167" s="247" t="s">
        <v>1021</v>
      </c>
      <c r="G167" s="245"/>
      <c r="H167" s="248">
        <v>593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160</v>
      </c>
      <c r="AU167" s="254" t="s">
        <v>84</v>
      </c>
      <c r="AV167" s="14" t="s">
        <v>84</v>
      </c>
      <c r="AW167" s="14" t="s">
        <v>37</v>
      </c>
      <c r="AX167" s="14" t="s">
        <v>82</v>
      </c>
      <c r="AY167" s="254" t="s">
        <v>147</v>
      </c>
    </row>
    <row r="168" s="2" customFormat="1" ht="24.15" customHeight="1">
      <c r="A168" s="40"/>
      <c r="B168" s="41"/>
      <c r="C168" s="214" t="s">
        <v>568</v>
      </c>
      <c r="D168" s="214" t="s">
        <v>149</v>
      </c>
      <c r="E168" s="215" t="s">
        <v>327</v>
      </c>
      <c r="F168" s="216" t="s">
        <v>328</v>
      </c>
      <c r="G168" s="217" t="s">
        <v>176</v>
      </c>
      <c r="H168" s="218">
        <v>56</v>
      </c>
      <c r="I168" s="219"/>
      <c r="J168" s="220">
        <f>ROUND(I168*H168,2)</f>
        <v>0</v>
      </c>
      <c r="K168" s="216" t="s">
        <v>153</v>
      </c>
      <c r="L168" s="46"/>
      <c r="M168" s="221" t="s">
        <v>19</v>
      </c>
      <c r="N168" s="222" t="s">
        <v>46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177</v>
      </c>
      <c r="AT168" s="225" t="s">
        <v>149</v>
      </c>
      <c r="AU168" s="225" t="s">
        <v>84</v>
      </c>
      <c r="AY168" s="19" t="s">
        <v>147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82</v>
      </c>
      <c r="BK168" s="226">
        <f>ROUND(I168*H168,2)</f>
        <v>0</v>
      </c>
      <c r="BL168" s="19" t="s">
        <v>177</v>
      </c>
      <c r="BM168" s="225" t="s">
        <v>1035</v>
      </c>
    </row>
    <row r="169" s="2" customFormat="1">
      <c r="A169" s="40"/>
      <c r="B169" s="41"/>
      <c r="C169" s="42"/>
      <c r="D169" s="227" t="s">
        <v>156</v>
      </c>
      <c r="E169" s="42"/>
      <c r="F169" s="228" t="s">
        <v>330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156</v>
      </c>
      <c r="AU169" s="19" t="s">
        <v>84</v>
      </c>
    </row>
    <row r="170" s="2" customFormat="1">
      <c r="A170" s="40"/>
      <c r="B170" s="41"/>
      <c r="C170" s="42"/>
      <c r="D170" s="232" t="s">
        <v>158</v>
      </c>
      <c r="E170" s="42"/>
      <c r="F170" s="233" t="s">
        <v>331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158</v>
      </c>
      <c r="AU170" s="19" t="s">
        <v>84</v>
      </c>
    </row>
    <row r="171" s="13" customFormat="1">
      <c r="A171" s="13"/>
      <c r="B171" s="234"/>
      <c r="C171" s="235"/>
      <c r="D171" s="227" t="s">
        <v>160</v>
      </c>
      <c r="E171" s="236" t="s">
        <v>19</v>
      </c>
      <c r="F171" s="237" t="s">
        <v>1007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160</v>
      </c>
      <c r="AU171" s="243" t="s">
        <v>84</v>
      </c>
      <c r="AV171" s="13" t="s">
        <v>82</v>
      </c>
      <c r="AW171" s="13" t="s">
        <v>37</v>
      </c>
      <c r="AX171" s="13" t="s">
        <v>75</v>
      </c>
      <c r="AY171" s="243" t="s">
        <v>147</v>
      </c>
    </row>
    <row r="172" s="13" customFormat="1">
      <c r="A172" s="13"/>
      <c r="B172" s="234"/>
      <c r="C172" s="235"/>
      <c r="D172" s="227" t="s">
        <v>160</v>
      </c>
      <c r="E172" s="236" t="s">
        <v>19</v>
      </c>
      <c r="F172" s="237" t="s">
        <v>1023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160</v>
      </c>
      <c r="AU172" s="243" t="s">
        <v>84</v>
      </c>
      <c r="AV172" s="13" t="s">
        <v>82</v>
      </c>
      <c r="AW172" s="13" t="s">
        <v>37</v>
      </c>
      <c r="AX172" s="13" t="s">
        <v>75</v>
      </c>
      <c r="AY172" s="243" t="s">
        <v>147</v>
      </c>
    </row>
    <row r="173" s="14" customFormat="1">
      <c r="A173" s="14"/>
      <c r="B173" s="244"/>
      <c r="C173" s="245"/>
      <c r="D173" s="227" t="s">
        <v>160</v>
      </c>
      <c r="E173" s="246" t="s">
        <v>19</v>
      </c>
      <c r="F173" s="247" t="s">
        <v>1024</v>
      </c>
      <c r="G173" s="245"/>
      <c r="H173" s="248">
        <v>56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160</v>
      </c>
      <c r="AU173" s="254" t="s">
        <v>84</v>
      </c>
      <c r="AV173" s="14" t="s">
        <v>84</v>
      </c>
      <c r="AW173" s="14" t="s">
        <v>37</v>
      </c>
      <c r="AX173" s="14" t="s">
        <v>82</v>
      </c>
      <c r="AY173" s="254" t="s">
        <v>147</v>
      </c>
    </row>
    <row r="174" s="2" customFormat="1" ht="37.8" customHeight="1">
      <c r="A174" s="40"/>
      <c r="B174" s="41"/>
      <c r="C174" s="214" t="s">
        <v>8</v>
      </c>
      <c r="D174" s="214" t="s">
        <v>149</v>
      </c>
      <c r="E174" s="215" t="s">
        <v>333</v>
      </c>
      <c r="F174" s="216" t="s">
        <v>334</v>
      </c>
      <c r="G174" s="217" t="s">
        <v>176</v>
      </c>
      <c r="H174" s="218">
        <v>54</v>
      </c>
      <c r="I174" s="219"/>
      <c r="J174" s="220">
        <f>ROUND(I174*H174,2)</f>
        <v>0</v>
      </c>
      <c r="K174" s="216" t="s">
        <v>153</v>
      </c>
      <c r="L174" s="46"/>
      <c r="M174" s="221" t="s">
        <v>19</v>
      </c>
      <c r="N174" s="222" t="s">
        <v>46</v>
      </c>
      <c r="O174" s="86"/>
      <c r="P174" s="223">
        <f>O174*H174</f>
        <v>0</v>
      </c>
      <c r="Q174" s="223">
        <v>0.0036600000000000001</v>
      </c>
      <c r="R174" s="223">
        <f>Q174*H174</f>
        <v>0.19764000000000001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177</v>
      </c>
      <c r="AT174" s="225" t="s">
        <v>149</v>
      </c>
      <c r="AU174" s="225" t="s">
        <v>84</v>
      </c>
      <c r="AY174" s="19" t="s">
        <v>147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82</v>
      </c>
      <c r="BK174" s="226">
        <f>ROUND(I174*H174,2)</f>
        <v>0</v>
      </c>
      <c r="BL174" s="19" t="s">
        <v>177</v>
      </c>
      <c r="BM174" s="225" t="s">
        <v>1036</v>
      </c>
    </row>
    <row r="175" s="2" customFormat="1">
      <c r="A175" s="40"/>
      <c r="B175" s="41"/>
      <c r="C175" s="42"/>
      <c r="D175" s="227" t="s">
        <v>156</v>
      </c>
      <c r="E175" s="42"/>
      <c r="F175" s="228" t="s">
        <v>336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156</v>
      </c>
      <c r="AU175" s="19" t="s">
        <v>84</v>
      </c>
    </row>
    <row r="176" s="2" customFormat="1">
      <c r="A176" s="40"/>
      <c r="B176" s="41"/>
      <c r="C176" s="42"/>
      <c r="D176" s="232" t="s">
        <v>158</v>
      </c>
      <c r="E176" s="42"/>
      <c r="F176" s="233" t="s">
        <v>337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158</v>
      </c>
      <c r="AU176" s="19" t="s">
        <v>84</v>
      </c>
    </row>
    <row r="177" s="13" customFormat="1">
      <c r="A177" s="13"/>
      <c r="B177" s="234"/>
      <c r="C177" s="235"/>
      <c r="D177" s="227" t="s">
        <v>160</v>
      </c>
      <c r="E177" s="236" t="s">
        <v>19</v>
      </c>
      <c r="F177" s="237" t="s">
        <v>1007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160</v>
      </c>
      <c r="AU177" s="243" t="s">
        <v>84</v>
      </c>
      <c r="AV177" s="13" t="s">
        <v>82</v>
      </c>
      <c r="AW177" s="13" t="s">
        <v>37</v>
      </c>
      <c r="AX177" s="13" t="s">
        <v>75</v>
      </c>
      <c r="AY177" s="243" t="s">
        <v>147</v>
      </c>
    </row>
    <row r="178" s="13" customFormat="1">
      <c r="A178" s="13"/>
      <c r="B178" s="234"/>
      <c r="C178" s="235"/>
      <c r="D178" s="227" t="s">
        <v>160</v>
      </c>
      <c r="E178" s="236" t="s">
        <v>19</v>
      </c>
      <c r="F178" s="237" t="s">
        <v>1037</v>
      </c>
      <c r="G178" s="235"/>
      <c r="H178" s="236" t="s">
        <v>19</v>
      </c>
      <c r="I178" s="238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160</v>
      </c>
      <c r="AU178" s="243" t="s">
        <v>84</v>
      </c>
      <c r="AV178" s="13" t="s">
        <v>82</v>
      </c>
      <c r="AW178" s="13" t="s">
        <v>37</v>
      </c>
      <c r="AX178" s="13" t="s">
        <v>75</v>
      </c>
      <c r="AY178" s="243" t="s">
        <v>147</v>
      </c>
    </row>
    <row r="179" s="14" customFormat="1">
      <c r="A179" s="14"/>
      <c r="B179" s="244"/>
      <c r="C179" s="245"/>
      <c r="D179" s="227" t="s">
        <v>160</v>
      </c>
      <c r="E179" s="246" t="s">
        <v>19</v>
      </c>
      <c r="F179" s="247" t="s">
        <v>1038</v>
      </c>
      <c r="G179" s="245"/>
      <c r="H179" s="248">
        <v>54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160</v>
      </c>
      <c r="AU179" s="254" t="s">
        <v>84</v>
      </c>
      <c r="AV179" s="14" t="s">
        <v>84</v>
      </c>
      <c r="AW179" s="14" t="s">
        <v>37</v>
      </c>
      <c r="AX179" s="14" t="s">
        <v>75</v>
      </c>
      <c r="AY179" s="254" t="s">
        <v>147</v>
      </c>
    </row>
    <row r="180" s="15" customFormat="1">
      <c r="A180" s="15"/>
      <c r="B180" s="265"/>
      <c r="C180" s="266"/>
      <c r="D180" s="227" t="s">
        <v>160</v>
      </c>
      <c r="E180" s="267" t="s">
        <v>19</v>
      </c>
      <c r="F180" s="268" t="s">
        <v>260</v>
      </c>
      <c r="G180" s="266"/>
      <c r="H180" s="269">
        <v>54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5" t="s">
        <v>160</v>
      </c>
      <c r="AU180" s="275" t="s">
        <v>84</v>
      </c>
      <c r="AV180" s="15" t="s">
        <v>154</v>
      </c>
      <c r="AW180" s="15" t="s">
        <v>37</v>
      </c>
      <c r="AX180" s="15" t="s">
        <v>82</v>
      </c>
      <c r="AY180" s="275" t="s">
        <v>147</v>
      </c>
    </row>
    <row r="181" s="2" customFormat="1" ht="21.75" customHeight="1">
      <c r="A181" s="40"/>
      <c r="B181" s="41"/>
      <c r="C181" s="255" t="s">
        <v>233</v>
      </c>
      <c r="D181" s="255" t="s">
        <v>169</v>
      </c>
      <c r="E181" s="256" t="s">
        <v>342</v>
      </c>
      <c r="F181" s="257" t="s">
        <v>343</v>
      </c>
      <c r="G181" s="258" t="s">
        <v>176</v>
      </c>
      <c r="H181" s="259">
        <v>54</v>
      </c>
      <c r="I181" s="260"/>
      <c r="J181" s="261">
        <f>ROUND(I181*H181,2)</f>
        <v>0</v>
      </c>
      <c r="K181" s="257" t="s">
        <v>271</v>
      </c>
      <c r="L181" s="262"/>
      <c r="M181" s="263" t="s">
        <v>19</v>
      </c>
      <c r="N181" s="264" t="s">
        <v>46</v>
      </c>
      <c r="O181" s="86"/>
      <c r="P181" s="223">
        <f>O181*H181</f>
        <v>0</v>
      </c>
      <c r="Q181" s="223">
        <v>0.0043299999999999996</v>
      </c>
      <c r="R181" s="223">
        <f>Q181*H181</f>
        <v>0.23381999999999997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186</v>
      </c>
      <c r="AT181" s="225" t="s">
        <v>169</v>
      </c>
      <c r="AU181" s="225" t="s">
        <v>84</v>
      </c>
      <c r="AY181" s="19" t="s">
        <v>147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82</v>
      </c>
      <c r="BK181" s="226">
        <f>ROUND(I181*H181,2)</f>
        <v>0</v>
      </c>
      <c r="BL181" s="19" t="s">
        <v>177</v>
      </c>
      <c r="BM181" s="225" t="s">
        <v>1039</v>
      </c>
    </row>
    <row r="182" s="2" customFormat="1">
      <c r="A182" s="40"/>
      <c r="B182" s="41"/>
      <c r="C182" s="42"/>
      <c r="D182" s="227" t="s">
        <v>156</v>
      </c>
      <c r="E182" s="42"/>
      <c r="F182" s="228" t="s">
        <v>343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156</v>
      </c>
      <c r="AU182" s="19" t="s">
        <v>84</v>
      </c>
    </row>
    <row r="183" s="13" customFormat="1">
      <c r="A183" s="13"/>
      <c r="B183" s="234"/>
      <c r="C183" s="235"/>
      <c r="D183" s="227" t="s">
        <v>160</v>
      </c>
      <c r="E183" s="236" t="s">
        <v>19</v>
      </c>
      <c r="F183" s="237" t="s">
        <v>1007</v>
      </c>
      <c r="G183" s="235"/>
      <c r="H183" s="236" t="s">
        <v>19</v>
      </c>
      <c r="I183" s="238"/>
      <c r="J183" s="235"/>
      <c r="K183" s="235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160</v>
      </c>
      <c r="AU183" s="243" t="s">
        <v>84</v>
      </c>
      <c r="AV183" s="13" t="s">
        <v>82</v>
      </c>
      <c r="AW183" s="13" t="s">
        <v>37</v>
      </c>
      <c r="AX183" s="13" t="s">
        <v>75</v>
      </c>
      <c r="AY183" s="243" t="s">
        <v>147</v>
      </c>
    </row>
    <row r="184" s="13" customFormat="1">
      <c r="A184" s="13"/>
      <c r="B184" s="234"/>
      <c r="C184" s="235"/>
      <c r="D184" s="227" t="s">
        <v>160</v>
      </c>
      <c r="E184" s="236" t="s">
        <v>19</v>
      </c>
      <c r="F184" s="237" t="s">
        <v>1037</v>
      </c>
      <c r="G184" s="235"/>
      <c r="H184" s="236" t="s">
        <v>19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160</v>
      </c>
      <c r="AU184" s="243" t="s">
        <v>84</v>
      </c>
      <c r="AV184" s="13" t="s">
        <v>82</v>
      </c>
      <c r="AW184" s="13" t="s">
        <v>37</v>
      </c>
      <c r="AX184" s="13" t="s">
        <v>75</v>
      </c>
      <c r="AY184" s="243" t="s">
        <v>147</v>
      </c>
    </row>
    <row r="185" s="14" customFormat="1">
      <c r="A185" s="14"/>
      <c r="B185" s="244"/>
      <c r="C185" s="245"/>
      <c r="D185" s="227" t="s">
        <v>160</v>
      </c>
      <c r="E185" s="246" t="s">
        <v>19</v>
      </c>
      <c r="F185" s="247" t="s">
        <v>1038</v>
      </c>
      <c r="G185" s="245"/>
      <c r="H185" s="248">
        <v>54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160</v>
      </c>
      <c r="AU185" s="254" t="s">
        <v>84</v>
      </c>
      <c r="AV185" s="14" t="s">
        <v>84</v>
      </c>
      <c r="AW185" s="14" t="s">
        <v>37</v>
      </c>
      <c r="AX185" s="14" t="s">
        <v>75</v>
      </c>
      <c r="AY185" s="254" t="s">
        <v>147</v>
      </c>
    </row>
    <row r="186" s="15" customFormat="1">
      <c r="A186" s="15"/>
      <c r="B186" s="265"/>
      <c r="C186" s="266"/>
      <c r="D186" s="227" t="s">
        <v>160</v>
      </c>
      <c r="E186" s="267" t="s">
        <v>19</v>
      </c>
      <c r="F186" s="268" t="s">
        <v>260</v>
      </c>
      <c r="G186" s="266"/>
      <c r="H186" s="269">
        <v>54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5" t="s">
        <v>160</v>
      </c>
      <c r="AU186" s="275" t="s">
        <v>84</v>
      </c>
      <c r="AV186" s="15" t="s">
        <v>154</v>
      </c>
      <c r="AW186" s="15" t="s">
        <v>37</v>
      </c>
      <c r="AX186" s="15" t="s">
        <v>82</v>
      </c>
      <c r="AY186" s="275" t="s">
        <v>147</v>
      </c>
    </row>
    <row r="187" s="2" customFormat="1" ht="24.15" customHeight="1">
      <c r="A187" s="40"/>
      <c r="B187" s="41"/>
      <c r="C187" s="214" t="s">
        <v>242</v>
      </c>
      <c r="D187" s="214" t="s">
        <v>149</v>
      </c>
      <c r="E187" s="215" t="s">
        <v>347</v>
      </c>
      <c r="F187" s="216" t="s">
        <v>348</v>
      </c>
      <c r="G187" s="217" t="s">
        <v>152</v>
      </c>
      <c r="H187" s="218">
        <v>4.7999999999999998</v>
      </c>
      <c r="I187" s="219"/>
      <c r="J187" s="220">
        <f>ROUND(I187*H187,2)</f>
        <v>0</v>
      </c>
      <c r="K187" s="216" t="s">
        <v>153</v>
      </c>
      <c r="L187" s="46"/>
      <c r="M187" s="221" t="s">
        <v>19</v>
      </c>
      <c r="N187" s="222" t="s">
        <v>46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177</v>
      </c>
      <c r="AT187" s="225" t="s">
        <v>149</v>
      </c>
      <c r="AU187" s="225" t="s">
        <v>84</v>
      </c>
      <c r="AY187" s="19" t="s">
        <v>147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82</v>
      </c>
      <c r="BK187" s="226">
        <f>ROUND(I187*H187,2)</f>
        <v>0</v>
      </c>
      <c r="BL187" s="19" t="s">
        <v>177</v>
      </c>
      <c r="BM187" s="225" t="s">
        <v>1040</v>
      </c>
    </row>
    <row r="188" s="2" customFormat="1">
      <c r="A188" s="40"/>
      <c r="B188" s="41"/>
      <c r="C188" s="42"/>
      <c r="D188" s="227" t="s">
        <v>156</v>
      </c>
      <c r="E188" s="42"/>
      <c r="F188" s="228" t="s">
        <v>350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156</v>
      </c>
      <c r="AU188" s="19" t="s">
        <v>84</v>
      </c>
    </row>
    <row r="189" s="2" customFormat="1">
      <c r="A189" s="40"/>
      <c r="B189" s="41"/>
      <c r="C189" s="42"/>
      <c r="D189" s="232" t="s">
        <v>158</v>
      </c>
      <c r="E189" s="42"/>
      <c r="F189" s="233" t="s">
        <v>351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158</v>
      </c>
      <c r="AU189" s="19" t="s">
        <v>84</v>
      </c>
    </row>
    <row r="190" s="13" customFormat="1">
      <c r="A190" s="13"/>
      <c r="B190" s="234"/>
      <c r="C190" s="235"/>
      <c r="D190" s="227" t="s">
        <v>160</v>
      </c>
      <c r="E190" s="236" t="s">
        <v>19</v>
      </c>
      <c r="F190" s="237" t="s">
        <v>1007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160</v>
      </c>
      <c r="AU190" s="243" t="s">
        <v>84</v>
      </c>
      <c r="AV190" s="13" t="s">
        <v>82</v>
      </c>
      <c r="AW190" s="13" t="s">
        <v>37</v>
      </c>
      <c r="AX190" s="13" t="s">
        <v>75</v>
      </c>
      <c r="AY190" s="243" t="s">
        <v>147</v>
      </c>
    </row>
    <row r="191" s="13" customFormat="1">
      <c r="A191" s="13"/>
      <c r="B191" s="234"/>
      <c r="C191" s="235"/>
      <c r="D191" s="227" t="s">
        <v>160</v>
      </c>
      <c r="E191" s="236" t="s">
        <v>19</v>
      </c>
      <c r="F191" s="237" t="s">
        <v>1041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160</v>
      </c>
      <c r="AU191" s="243" t="s">
        <v>84</v>
      </c>
      <c r="AV191" s="13" t="s">
        <v>82</v>
      </c>
      <c r="AW191" s="13" t="s">
        <v>37</v>
      </c>
      <c r="AX191" s="13" t="s">
        <v>75</v>
      </c>
      <c r="AY191" s="243" t="s">
        <v>147</v>
      </c>
    </row>
    <row r="192" s="14" customFormat="1">
      <c r="A192" s="14"/>
      <c r="B192" s="244"/>
      <c r="C192" s="245"/>
      <c r="D192" s="227" t="s">
        <v>160</v>
      </c>
      <c r="E192" s="246" t="s">
        <v>19</v>
      </c>
      <c r="F192" s="247" t="s">
        <v>1017</v>
      </c>
      <c r="G192" s="245"/>
      <c r="H192" s="248">
        <v>2.3999999999999999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160</v>
      </c>
      <c r="AU192" s="254" t="s">
        <v>84</v>
      </c>
      <c r="AV192" s="14" t="s">
        <v>84</v>
      </c>
      <c r="AW192" s="14" t="s">
        <v>37</v>
      </c>
      <c r="AX192" s="14" t="s">
        <v>75</v>
      </c>
      <c r="AY192" s="254" t="s">
        <v>147</v>
      </c>
    </row>
    <row r="193" s="13" customFormat="1">
      <c r="A193" s="13"/>
      <c r="B193" s="234"/>
      <c r="C193" s="235"/>
      <c r="D193" s="227" t="s">
        <v>160</v>
      </c>
      <c r="E193" s="236" t="s">
        <v>19</v>
      </c>
      <c r="F193" s="237" t="s">
        <v>1042</v>
      </c>
      <c r="G193" s="235"/>
      <c r="H193" s="236" t="s">
        <v>19</v>
      </c>
      <c r="I193" s="238"/>
      <c r="J193" s="235"/>
      <c r="K193" s="235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160</v>
      </c>
      <c r="AU193" s="243" t="s">
        <v>84</v>
      </c>
      <c r="AV193" s="13" t="s">
        <v>82</v>
      </c>
      <c r="AW193" s="13" t="s">
        <v>37</v>
      </c>
      <c r="AX193" s="13" t="s">
        <v>75</v>
      </c>
      <c r="AY193" s="243" t="s">
        <v>147</v>
      </c>
    </row>
    <row r="194" s="14" customFormat="1">
      <c r="A194" s="14"/>
      <c r="B194" s="244"/>
      <c r="C194" s="245"/>
      <c r="D194" s="227" t="s">
        <v>160</v>
      </c>
      <c r="E194" s="246" t="s">
        <v>19</v>
      </c>
      <c r="F194" s="247" t="s">
        <v>1017</v>
      </c>
      <c r="G194" s="245"/>
      <c r="H194" s="248">
        <v>2.3999999999999999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160</v>
      </c>
      <c r="AU194" s="254" t="s">
        <v>84</v>
      </c>
      <c r="AV194" s="14" t="s">
        <v>84</v>
      </c>
      <c r="AW194" s="14" t="s">
        <v>37</v>
      </c>
      <c r="AX194" s="14" t="s">
        <v>75</v>
      </c>
      <c r="AY194" s="254" t="s">
        <v>147</v>
      </c>
    </row>
    <row r="195" s="15" customFormat="1">
      <c r="A195" s="15"/>
      <c r="B195" s="265"/>
      <c r="C195" s="266"/>
      <c r="D195" s="227" t="s">
        <v>160</v>
      </c>
      <c r="E195" s="267" t="s">
        <v>19</v>
      </c>
      <c r="F195" s="268" t="s">
        <v>260</v>
      </c>
      <c r="G195" s="266"/>
      <c r="H195" s="269">
        <v>4.7999999999999998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5" t="s">
        <v>160</v>
      </c>
      <c r="AU195" s="275" t="s">
        <v>84</v>
      </c>
      <c r="AV195" s="15" t="s">
        <v>154</v>
      </c>
      <c r="AW195" s="15" t="s">
        <v>37</v>
      </c>
      <c r="AX195" s="15" t="s">
        <v>82</v>
      </c>
      <c r="AY195" s="275" t="s">
        <v>147</v>
      </c>
    </row>
    <row r="196" s="2" customFormat="1" ht="24.15" customHeight="1">
      <c r="A196" s="40"/>
      <c r="B196" s="41"/>
      <c r="C196" s="214" t="s">
        <v>248</v>
      </c>
      <c r="D196" s="214" t="s">
        <v>149</v>
      </c>
      <c r="E196" s="215" t="s">
        <v>355</v>
      </c>
      <c r="F196" s="216" t="s">
        <v>356</v>
      </c>
      <c r="G196" s="217" t="s">
        <v>357</v>
      </c>
      <c r="H196" s="218">
        <v>18.399999999999999</v>
      </c>
      <c r="I196" s="219"/>
      <c r="J196" s="220">
        <f>ROUND(I196*H196,2)</f>
        <v>0</v>
      </c>
      <c r="K196" s="216" t="s">
        <v>153</v>
      </c>
      <c r="L196" s="46"/>
      <c r="M196" s="221" t="s">
        <v>19</v>
      </c>
      <c r="N196" s="222" t="s">
        <v>46</v>
      </c>
      <c r="O196" s="86"/>
      <c r="P196" s="223">
        <f>O196*H196</f>
        <v>0</v>
      </c>
      <c r="Q196" s="223">
        <v>0.00116</v>
      </c>
      <c r="R196" s="223">
        <f>Q196*H196</f>
        <v>0.021343999999999998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177</v>
      </c>
      <c r="AT196" s="225" t="s">
        <v>149</v>
      </c>
      <c r="AU196" s="225" t="s">
        <v>84</v>
      </c>
      <c r="AY196" s="19" t="s">
        <v>147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82</v>
      </c>
      <c r="BK196" s="226">
        <f>ROUND(I196*H196,2)</f>
        <v>0</v>
      </c>
      <c r="BL196" s="19" t="s">
        <v>177</v>
      </c>
      <c r="BM196" s="225" t="s">
        <v>1043</v>
      </c>
    </row>
    <row r="197" s="2" customFormat="1">
      <c r="A197" s="40"/>
      <c r="B197" s="41"/>
      <c r="C197" s="42"/>
      <c r="D197" s="227" t="s">
        <v>156</v>
      </c>
      <c r="E197" s="42"/>
      <c r="F197" s="228" t="s">
        <v>359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156</v>
      </c>
      <c r="AU197" s="19" t="s">
        <v>84</v>
      </c>
    </row>
    <row r="198" s="2" customFormat="1">
      <c r="A198" s="40"/>
      <c r="B198" s="41"/>
      <c r="C198" s="42"/>
      <c r="D198" s="232" t="s">
        <v>158</v>
      </c>
      <c r="E198" s="42"/>
      <c r="F198" s="233" t="s">
        <v>360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158</v>
      </c>
      <c r="AU198" s="19" t="s">
        <v>84</v>
      </c>
    </row>
    <row r="199" s="13" customFormat="1">
      <c r="A199" s="13"/>
      <c r="B199" s="234"/>
      <c r="C199" s="235"/>
      <c r="D199" s="227" t="s">
        <v>160</v>
      </c>
      <c r="E199" s="236" t="s">
        <v>19</v>
      </c>
      <c r="F199" s="237" t="s">
        <v>1007</v>
      </c>
      <c r="G199" s="235"/>
      <c r="H199" s="236" t="s">
        <v>19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160</v>
      </c>
      <c r="AU199" s="243" t="s">
        <v>84</v>
      </c>
      <c r="AV199" s="13" t="s">
        <v>82</v>
      </c>
      <c r="AW199" s="13" t="s">
        <v>37</v>
      </c>
      <c r="AX199" s="13" t="s">
        <v>75</v>
      </c>
      <c r="AY199" s="243" t="s">
        <v>147</v>
      </c>
    </row>
    <row r="200" s="13" customFormat="1">
      <c r="A200" s="13"/>
      <c r="B200" s="234"/>
      <c r="C200" s="235"/>
      <c r="D200" s="227" t="s">
        <v>160</v>
      </c>
      <c r="E200" s="236" t="s">
        <v>19</v>
      </c>
      <c r="F200" s="237" t="s">
        <v>1044</v>
      </c>
      <c r="G200" s="235"/>
      <c r="H200" s="236" t="s">
        <v>19</v>
      </c>
      <c r="I200" s="238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160</v>
      </c>
      <c r="AU200" s="243" t="s">
        <v>84</v>
      </c>
      <c r="AV200" s="13" t="s">
        <v>82</v>
      </c>
      <c r="AW200" s="13" t="s">
        <v>37</v>
      </c>
      <c r="AX200" s="13" t="s">
        <v>75</v>
      </c>
      <c r="AY200" s="243" t="s">
        <v>147</v>
      </c>
    </row>
    <row r="201" s="14" customFormat="1">
      <c r="A201" s="14"/>
      <c r="B201" s="244"/>
      <c r="C201" s="245"/>
      <c r="D201" s="227" t="s">
        <v>160</v>
      </c>
      <c r="E201" s="246" t="s">
        <v>19</v>
      </c>
      <c r="F201" s="247" t="s">
        <v>1045</v>
      </c>
      <c r="G201" s="245"/>
      <c r="H201" s="248">
        <v>9.1999999999999993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160</v>
      </c>
      <c r="AU201" s="254" t="s">
        <v>84</v>
      </c>
      <c r="AV201" s="14" t="s">
        <v>84</v>
      </c>
      <c r="AW201" s="14" t="s">
        <v>37</v>
      </c>
      <c r="AX201" s="14" t="s">
        <v>75</v>
      </c>
      <c r="AY201" s="254" t="s">
        <v>147</v>
      </c>
    </row>
    <row r="202" s="13" customFormat="1">
      <c r="A202" s="13"/>
      <c r="B202" s="234"/>
      <c r="C202" s="235"/>
      <c r="D202" s="227" t="s">
        <v>160</v>
      </c>
      <c r="E202" s="236" t="s">
        <v>19</v>
      </c>
      <c r="F202" s="237" t="s">
        <v>1046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160</v>
      </c>
      <c r="AU202" s="243" t="s">
        <v>84</v>
      </c>
      <c r="AV202" s="13" t="s">
        <v>82</v>
      </c>
      <c r="AW202" s="13" t="s">
        <v>37</v>
      </c>
      <c r="AX202" s="13" t="s">
        <v>75</v>
      </c>
      <c r="AY202" s="243" t="s">
        <v>147</v>
      </c>
    </row>
    <row r="203" s="14" customFormat="1">
      <c r="A203" s="14"/>
      <c r="B203" s="244"/>
      <c r="C203" s="245"/>
      <c r="D203" s="227" t="s">
        <v>160</v>
      </c>
      <c r="E203" s="246" t="s">
        <v>19</v>
      </c>
      <c r="F203" s="247" t="s">
        <v>1045</v>
      </c>
      <c r="G203" s="245"/>
      <c r="H203" s="248">
        <v>9.1999999999999993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160</v>
      </c>
      <c r="AU203" s="254" t="s">
        <v>84</v>
      </c>
      <c r="AV203" s="14" t="s">
        <v>84</v>
      </c>
      <c r="AW203" s="14" t="s">
        <v>37</v>
      </c>
      <c r="AX203" s="14" t="s">
        <v>75</v>
      </c>
      <c r="AY203" s="254" t="s">
        <v>147</v>
      </c>
    </row>
    <row r="204" s="15" customFormat="1">
      <c r="A204" s="15"/>
      <c r="B204" s="265"/>
      <c r="C204" s="266"/>
      <c r="D204" s="227" t="s">
        <v>160</v>
      </c>
      <c r="E204" s="267" t="s">
        <v>19</v>
      </c>
      <c r="F204" s="268" t="s">
        <v>260</v>
      </c>
      <c r="G204" s="266"/>
      <c r="H204" s="269">
        <v>18.399999999999999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5" t="s">
        <v>160</v>
      </c>
      <c r="AU204" s="275" t="s">
        <v>84</v>
      </c>
      <c r="AV204" s="15" t="s">
        <v>154</v>
      </c>
      <c r="AW204" s="15" t="s">
        <v>37</v>
      </c>
      <c r="AX204" s="15" t="s">
        <v>82</v>
      </c>
      <c r="AY204" s="275" t="s">
        <v>147</v>
      </c>
    </row>
    <row r="205" s="2" customFormat="1" ht="24.15" customHeight="1">
      <c r="A205" s="40"/>
      <c r="B205" s="41"/>
      <c r="C205" s="214" t="s">
        <v>268</v>
      </c>
      <c r="D205" s="214" t="s">
        <v>149</v>
      </c>
      <c r="E205" s="215" t="s">
        <v>366</v>
      </c>
      <c r="F205" s="216" t="s">
        <v>367</v>
      </c>
      <c r="G205" s="217" t="s">
        <v>357</v>
      </c>
      <c r="H205" s="218">
        <v>18.399999999999999</v>
      </c>
      <c r="I205" s="219"/>
      <c r="J205" s="220">
        <f>ROUND(I205*H205,2)</f>
        <v>0</v>
      </c>
      <c r="K205" s="216" t="s">
        <v>153</v>
      </c>
      <c r="L205" s="46"/>
      <c r="M205" s="221" t="s">
        <v>19</v>
      </c>
      <c r="N205" s="222" t="s">
        <v>46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177</v>
      </c>
      <c r="AT205" s="225" t="s">
        <v>149</v>
      </c>
      <c r="AU205" s="225" t="s">
        <v>84</v>
      </c>
      <c r="AY205" s="19" t="s">
        <v>147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82</v>
      </c>
      <c r="BK205" s="226">
        <f>ROUND(I205*H205,2)</f>
        <v>0</v>
      </c>
      <c r="BL205" s="19" t="s">
        <v>177</v>
      </c>
      <c r="BM205" s="225" t="s">
        <v>1047</v>
      </c>
    </row>
    <row r="206" s="2" customFormat="1">
      <c r="A206" s="40"/>
      <c r="B206" s="41"/>
      <c r="C206" s="42"/>
      <c r="D206" s="227" t="s">
        <v>156</v>
      </c>
      <c r="E206" s="42"/>
      <c r="F206" s="228" t="s">
        <v>369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156</v>
      </c>
      <c r="AU206" s="19" t="s">
        <v>84</v>
      </c>
    </row>
    <row r="207" s="2" customFormat="1">
      <c r="A207" s="40"/>
      <c r="B207" s="41"/>
      <c r="C207" s="42"/>
      <c r="D207" s="232" t="s">
        <v>158</v>
      </c>
      <c r="E207" s="42"/>
      <c r="F207" s="233" t="s">
        <v>370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158</v>
      </c>
      <c r="AU207" s="19" t="s">
        <v>84</v>
      </c>
    </row>
    <row r="208" s="13" customFormat="1">
      <c r="A208" s="13"/>
      <c r="B208" s="234"/>
      <c r="C208" s="235"/>
      <c r="D208" s="227" t="s">
        <v>160</v>
      </c>
      <c r="E208" s="236" t="s">
        <v>19</v>
      </c>
      <c r="F208" s="237" t="s">
        <v>1007</v>
      </c>
      <c r="G208" s="235"/>
      <c r="H208" s="236" t="s">
        <v>19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160</v>
      </c>
      <c r="AU208" s="243" t="s">
        <v>84</v>
      </c>
      <c r="AV208" s="13" t="s">
        <v>82</v>
      </c>
      <c r="AW208" s="13" t="s">
        <v>37</v>
      </c>
      <c r="AX208" s="13" t="s">
        <v>75</v>
      </c>
      <c r="AY208" s="243" t="s">
        <v>147</v>
      </c>
    </row>
    <row r="209" s="13" customFormat="1">
      <c r="A209" s="13"/>
      <c r="B209" s="234"/>
      <c r="C209" s="235"/>
      <c r="D209" s="227" t="s">
        <v>160</v>
      </c>
      <c r="E209" s="236" t="s">
        <v>19</v>
      </c>
      <c r="F209" s="237" t="s">
        <v>1044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160</v>
      </c>
      <c r="AU209" s="243" t="s">
        <v>84</v>
      </c>
      <c r="AV209" s="13" t="s">
        <v>82</v>
      </c>
      <c r="AW209" s="13" t="s">
        <v>37</v>
      </c>
      <c r="AX209" s="13" t="s">
        <v>75</v>
      </c>
      <c r="AY209" s="243" t="s">
        <v>147</v>
      </c>
    </row>
    <row r="210" s="14" customFormat="1">
      <c r="A210" s="14"/>
      <c r="B210" s="244"/>
      <c r="C210" s="245"/>
      <c r="D210" s="227" t="s">
        <v>160</v>
      </c>
      <c r="E210" s="246" t="s">
        <v>19</v>
      </c>
      <c r="F210" s="247" t="s">
        <v>1045</v>
      </c>
      <c r="G210" s="245"/>
      <c r="H210" s="248">
        <v>9.1999999999999993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160</v>
      </c>
      <c r="AU210" s="254" t="s">
        <v>84</v>
      </c>
      <c r="AV210" s="14" t="s">
        <v>84</v>
      </c>
      <c r="AW210" s="14" t="s">
        <v>37</v>
      </c>
      <c r="AX210" s="14" t="s">
        <v>75</v>
      </c>
      <c r="AY210" s="254" t="s">
        <v>147</v>
      </c>
    </row>
    <row r="211" s="13" customFormat="1">
      <c r="A211" s="13"/>
      <c r="B211" s="234"/>
      <c r="C211" s="235"/>
      <c r="D211" s="227" t="s">
        <v>160</v>
      </c>
      <c r="E211" s="236" t="s">
        <v>19</v>
      </c>
      <c r="F211" s="237" t="s">
        <v>1046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160</v>
      </c>
      <c r="AU211" s="243" t="s">
        <v>84</v>
      </c>
      <c r="AV211" s="13" t="s">
        <v>82</v>
      </c>
      <c r="AW211" s="13" t="s">
        <v>37</v>
      </c>
      <c r="AX211" s="13" t="s">
        <v>75</v>
      </c>
      <c r="AY211" s="243" t="s">
        <v>147</v>
      </c>
    </row>
    <row r="212" s="14" customFormat="1">
      <c r="A212" s="14"/>
      <c r="B212" s="244"/>
      <c r="C212" s="245"/>
      <c r="D212" s="227" t="s">
        <v>160</v>
      </c>
      <c r="E212" s="246" t="s">
        <v>19</v>
      </c>
      <c r="F212" s="247" t="s">
        <v>1045</v>
      </c>
      <c r="G212" s="245"/>
      <c r="H212" s="248">
        <v>9.1999999999999993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160</v>
      </c>
      <c r="AU212" s="254" t="s">
        <v>84</v>
      </c>
      <c r="AV212" s="14" t="s">
        <v>84</v>
      </c>
      <c r="AW212" s="14" t="s">
        <v>37</v>
      </c>
      <c r="AX212" s="14" t="s">
        <v>75</v>
      </c>
      <c r="AY212" s="254" t="s">
        <v>147</v>
      </c>
    </row>
    <row r="213" s="15" customFormat="1">
      <c r="A213" s="15"/>
      <c r="B213" s="265"/>
      <c r="C213" s="266"/>
      <c r="D213" s="227" t="s">
        <v>160</v>
      </c>
      <c r="E213" s="267" t="s">
        <v>19</v>
      </c>
      <c r="F213" s="268" t="s">
        <v>260</v>
      </c>
      <c r="G213" s="266"/>
      <c r="H213" s="269">
        <v>18.399999999999999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5" t="s">
        <v>160</v>
      </c>
      <c r="AU213" s="275" t="s">
        <v>84</v>
      </c>
      <c r="AV213" s="15" t="s">
        <v>154</v>
      </c>
      <c r="AW213" s="15" t="s">
        <v>37</v>
      </c>
      <c r="AX213" s="15" t="s">
        <v>82</v>
      </c>
      <c r="AY213" s="275" t="s">
        <v>147</v>
      </c>
    </row>
    <row r="214" s="2" customFormat="1" ht="24.15" customHeight="1">
      <c r="A214" s="40"/>
      <c r="B214" s="41"/>
      <c r="C214" s="214" t="s">
        <v>281</v>
      </c>
      <c r="D214" s="214" t="s">
        <v>149</v>
      </c>
      <c r="E214" s="215" t="s">
        <v>372</v>
      </c>
      <c r="F214" s="216" t="s">
        <v>373</v>
      </c>
      <c r="G214" s="217" t="s">
        <v>176</v>
      </c>
      <c r="H214" s="218">
        <v>649</v>
      </c>
      <c r="I214" s="219"/>
      <c r="J214" s="220">
        <f>ROUND(I214*H214,2)</f>
        <v>0</v>
      </c>
      <c r="K214" s="216" t="s">
        <v>153</v>
      </c>
      <c r="L214" s="46"/>
      <c r="M214" s="221" t="s">
        <v>19</v>
      </c>
      <c r="N214" s="222" t="s">
        <v>46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177</v>
      </c>
      <c r="AT214" s="225" t="s">
        <v>149</v>
      </c>
      <c r="AU214" s="225" t="s">
        <v>84</v>
      </c>
      <c r="AY214" s="19" t="s">
        <v>147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82</v>
      </c>
      <c r="BK214" s="226">
        <f>ROUND(I214*H214,2)</f>
        <v>0</v>
      </c>
      <c r="BL214" s="19" t="s">
        <v>177</v>
      </c>
      <c r="BM214" s="225" t="s">
        <v>1048</v>
      </c>
    </row>
    <row r="215" s="2" customFormat="1">
      <c r="A215" s="40"/>
      <c r="B215" s="41"/>
      <c r="C215" s="42"/>
      <c r="D215" s="227" t="s">
        <v>156</v>
      </c>
      <c r="E215" s="42"/>
      <c r="F215" s="228" t="s">
        <v>375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156</v>
      </c>
      <c r="AU215" s="19" t="s">
        <v>84</v>
      </c>
    </row>
    <row r="216" s="2" customFormat="1">
      <c r="A216" s="40"/>
      <c r="B216" s="41"/>
      <c r="C216" s="42"/>
      <c r="D216" s="232" t="s">
        <v>158</v>
      </c>
      <c r="E216" s="42"/>
      <c r="F216" s="233" t="s">
        <v>376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158</v>
      </c>
      <c r="AU216" s="19" t="s">
        <v>84</v>
      </c>
    </row>
    <row r="217" s="13" customFormat="1">
      <c r="A217" s="13"/>
      <c r="B217" s="234"/>
      <c r="C217" s="235"/>
      <c r="D217" s="227" t="s">
        <v>160</v>
      </c>
      <c r="E217" s="236" t="s">
        <v>19</v>
      </c>
      <c r="F217" s="237" t="s">
        <v>1007</v>
      </c>
      <c r="G217" s="235"/>
      <c r="H217" s="236" t="s">
        <v>19</v>
      </c>
      <c r="I217" s="238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160</v>
      </c>
      <c r="AU217" s="243" t="s">
        <v>84</v>
      </c>
      <c r="AV217" s="13" t="s">
        <v>82</v>
      </c>
      <c r="AW217" s="13" t="s">
        <v>37</v>
      </c>
      <c r="AX217" s="13" t="s">
        <v>75</v>
      </c>
      <c r="AY217" s="243" t="s">
        <v>147</v>
      </c>
    </row>
    <row r="218" s="13" customFormat="1">
      <c r="A218" s="13"/>
      <c r="B218" s="234"/>
      <c r="C218" s="235"/>
      <c r="D218" s="227" t="s">
        <v>160</v>
      </c>
      <c r="E218" s="236" t="s">
        <v>19</v>
      </c>
      <c r="F218" s="237" t="s">
        <v>1020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160</v>
      </c>
      <c r="AU218" s="243" t="s">
        <v>84</v>
      </c>
      <c r="AV218" s="13" t="s">
        <v>82</v>
      </c>
      <c r="AW218" s="13" t="s">
        <v>37</v>
      </c>
      <c r="AX218" s="13" t="s">
        <v>75</v>
      </c>
      <c r="AY218" s="243" t="s">
        <v>147</v>
      </c>
    </row>
    <row r="219" s="14" customFormat="1">
      <c r="A219" s="14"/>
      <c r="B219" s="244"/>
      <c r="C219" s="245"/>
      <c r="D219" s="227" t="s">
        <v>160</v>
      </c>
      <c r="E219" s="246" t="s">
        <v>19</v>
      </c>
      <c r="F219" s="247" t="s">
        <v>1021</v>
      </c>
      <c r="G219" s="245"/>
      <c r="H219" s="248">
        <v>593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160</v>
      </c>
      <c r="AU219" s="254" t="s">
        <v>84</v>
      </c>
      <c r="AV219" s="14" t="s">
        <v>84</v>
      </c>
      <c r="AW219" s="14" t="s">
        <v>37</v>
      </c>
      <c r="AX219" s="14" t="s">
        <v>75</v>
      </c>
      <c r="AY219" s="254" t="s">
        <v>147</v>
      </c>
    </row>
    <row r="220" s="13" customFormat="1">
      <c r="A220" s="13"/>
      <c r="B220" s="234"/>
      <c r="C220" s="235"/>
      <c r="D220" s="227" t="s">
        <v>160</v>
      </c>
      <c r="E220" s="236" t="s">
        <v>19</v>
      </c>
      <c r="F220" s="237" t="s">
        <v>1023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160</v>
      </c>
      <c r="AU220" s="243" t="s">
        <v>84</v>
      </c>
      <c r="AV220" s="13" t="s">
        <v>82</v>
      </c>
      <c r="AW220" s="13" t="s">
        <v>37</v>
      </c>
      <c r="AX220" s="13" t="s">
        <v>75</v>
      </c>
      <c r="AY220" s="243" t="s">
        <v>147</v>
      </c>
    </row>
    <row r="221" s="14" customFormat="1">
      <c r="A221" s="14"/>
      <c r="B221" s="244"/>
      <c r="C221" s="245"/>
      <c r="D221" s="227" t="s">
        <v>160</v>
      </c>
      <c r="E221" s="246" t="s">
        <v>19</v>
      </c>
      <c r="F221" s="247" t="s">
        <v>1024</v>
      </c>
      <c r="G221" s="245"/>
      <c r="H221" s="248">
        <v>56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160</v>
      </c>
      <c r="AU221" s="254" t="s">
        <v>84</v>
      </c>
      <c r="AV221" s="14" t="s">
        <v>84</v>
      </c>
      <c r="AW221" s="14" t="s">
        <v>37</v>
      </c>
      <c r="AX221" s="14" t="s">
        <v>75</v>
      </c>
      <c r="AY221" s="254" t="s">
        <v>147</v>
      </c>
    </row>
    <row r="222" s="15" customFormat="1">
      <c r="A222" s="15"/>
      <c r="B222" s="265"/>
      <c r="C222" s="266"/>
      <c r="D222" s="227" t="s">
        <v>160</v>
      </c>
      <c r="E222" s="267" t="s">
        <v>19</v>
      </c>
      <c r="F222" s="268" t="s">
        <v>260</v>
      </c>
      <c r="G222" s="266"/>
      <c r="H222" s="269">
        <v>649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5" t="s">
        <v>160</v>
      </c>
      <c r="AU222" s="275" t="s">
        <v>84</v>
      </c>
      <c r="AV222" s="15" t="s">
        <v>154</v>
      </c>
      <c r="AW222" s="15" t="s">
        <v>37</v>
      </c>
      <c r="AX222" s="15" t="s">
        <v>82</v>
      </c>
      <c r="AY222" s="275" t="s">
        <v>147</v>
      </c>
    </row>
    <row r="223" s="2" customFormat="1" ht="21.75" customHeight="1">
      <c r="A223" s="40"/>
      <c r="B223" s="41"/>
      <c r="C223" s="255" t="s">
        <v>286</v>
      </c>
      <c r="D223" s="255" t="s">
        <v>169</v>
      </c>
      <c r="E223" s="256" t="s">
        <v>378</v>
      </c>
      <c r="F223" s="257" t="s">
        <v>379</v>
      </c>
      <c r="G223" s="258" t="s">
        <v>176</v>
      </c>
      <c r="H223" s="259">
        <v>649</v>
      </c>
      <c r="I223" s="260"/>
      <c r="J223" s="261">
        <f>ROUND(I223*H223,2)</f>
        <v>0</v>
      </c>
      <c r="K223" s="257" t="s">
        <v>153</v>
      </c>
      <c r="L223" s="262"/>
      <c r="M223" s="263" t="s">
        <v>19</v>
      </c>
      <c r="N223" s="264" t="s">
        <v>46</v>
      </c>
      <c r="O223" s="86"/>
      <c r="P223" s="223">
        <f>O223*H223</f>
        <v>0</v>
      </c>
      <c r="Q223" s="223">
        <v>2.0000000000000002E-05</v>
      </c>
      <c r="R223" s="223">
        <f>Q223*H223</f>
        <v>0.01298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186</v>
      </c>
      <c r="AT223" s="225" t="s">
        <v>169</v>
      </c>
      <c r="AU223" s="225" t="s">
        <v>84</v>
      </c>
      <c r="AY223" s="19" t="s">
        <v>147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82</v>
      </c>
      <c r="BK223" s="226">
        <f>ROUND(I223*H223,2)</f>
        <v>0</v>
      </c>
      <c r="BL223" s="19" t="s">
        <v>177</v>
      </c>
      <c r="BM223" s="225" t="s">
        <v>1049</v>
      </c>
    </row>
    <row r="224" s="2" customFormat="1">
      <c r="A224" s="40"/>
      <c r="B224" s="41"/>
      <c r="C224" s="42"/>
      <c r="D224" s="227" t="s">
        <v>156</v>
      </c>
      <c r="E224" s="42"/>
      <c r="F224" s="228" t="s">
        <v>379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156</v>
      </c>
      <c r="AU224" s="19" t="s">
        <v>84</v>
      </c>
    </row>
    <row r="225" s="13" customFormat="1">
      <c r="A225" s="13"/>
      <c r="B225" s="234"/>
      <c r="C225" s="235"/>
      <c r="D225" s="227" t="s">
        <v>160</v>
      </c>
      <c r="E225" s="236" t="s">
        <v>19</v>
      </c>
      <c r="F225" s="237" t="s">
        <v>1007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160</v>
      </c>
      <c r="AU225" s="243" t="s">
        <v>84</v>
      </c>
      <c r="AV225" s="13" t="s">
        <v>82</v>
      </c>
      <c r="AW225" s="13" t="s">
        <v>37</v>
      </c>
      <c r="AX225" s="13" t="s">
        <v>75</v>
      </c>
      <c r="AY225" s="243" t="s">
        <v>147</v>
      </c>
    </row>
    <row r="226" s="13" customFormat="1">
      <c r="A226" s="13"/>
      <c r="B226" s="234"/>
      <c r="C226" s="235"/>
      <c r="D226" s="227" t="s">
        <v>160</v>
      </c>
      <c r="E226" s="236" t="s">
        <v>19</v>
      </c>
      <c r="F226" s="237" t="s">
        <v>1020</v>
      </c>
      <c r="G226" s="235"/>
      <c r="H226" s="236" t="s">
        <v>19</v>
      </c>
      <c r="I226" s="238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160</v>
      </c>
      <c r="AU226" s="243" t="s">
        <v>84</v>
      </c>
      <c r="AV226" s="13" t="s">
        <v>82</v>
      </c>
      <c r="AW226" s="13" t="s">
        <v>37</v>
      </c>
      <c r="AX226" s="13" t="s">
        <v>75</v>
      </c>
      <c r="AY226" s="243" t="s">
        <v>147</v>
      </c>
    </row>
    <row r="227" s="14" customFormat="1">
      <c r="A227" s="14"/>
      <c r="B227" s="244"/>
      <c r="C227" s="245"/>
      <c r="D227" s="227" t="s">
        <v>160</v>
      </c>
      <c r="E227" s="246" t="s">
        <v>19</v>
      </c>
      <c r="F227" s="247" t="s">
        <v>1021</v>
      </c>
      <c r="G227" s="245"/>
      <c r="H227" s="248">
        <v>593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160</v>
      </c>
      <c r="AU227" s="254" t="s">
        <v>84</v>
      </c>
      <c r="AV227" s="14" t="s">
        <v>84</v>
      </c>
      <c r="AW227" s="14" t="s">
        <v>37</v>
      </c>
      <c r="AX227" s="14" t="s">
        <v>75</v>
      </c>
      <c r="AY227" s="254" t="s">
        <v>147</v>
      </c>
    </row>
    <row r="228" s="13" customFormat="1">
      <c r="A228" s="13"/>
      <c r="B228" s="234"/>
      <c r="C228" s="235"/>
      <c r="D228" s="227" t="s">
        <v>160</v>
      </c>
      <c r="E228" s="236" t="s">
        <v>19</v>
      </c>
      <c r="F228" s="237" t="s">
        <v>1023</v>
      </c>
      <c r="G228" s="235"/>
      <c r="H228" s="236" t="s">
        <v>19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160</v>
      </c>
      <c r="AU228" s="243" t="s">
        <v>84</v>
      </c>
      <c r="AV228" s="13" t="s">
        <v>82</v>
      </c>
      <c r="AW228" s="13" t="s">
        <v>37</v>
      </c>
      <c r="AX228" s="13" t="s">
        <v>75</v>
      </c>
      <c r="AY228" s="243" t="s">
        <v>147</v>
      </c>
    </row>
    <row r="229" s="14" customFormat="1">
      <c r="A229" s="14"/>
      <c r="B229" s="244"/>
      <c r="C229" s="245"/>
      <c r="D229" s="227" t="s">
        <v>160</v>
      </c>
      <c r="E229" s="246" t="s">
        <v>19</v>
      </c>
      <c r="F229" s="247" t="s">
        <v>1024</v>
      </c>
      <c r="G229" s="245"/>
      <c r="H229" s="248">
        <v>56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160</v>
      </c>
      <c r="AU229" s="254" t="s">
        <v>84</v>
      </c>
      <c r="AV229" s="14" t="s">
        <v>84</v>
      </c>
      <c r="AW229" s="14" t="s">
        <v>37</v>
      </c>
      <c r="AX229" s="14" t="s">
        <v>75</v>
      </c>
      <c r="AY229" s="254" t="s">
        <v>147</v>
      </c>
    </row>
    <row r="230" s="15" customFormat="1">
      <c r="A230" s="15"/>
      <c r="B230" s="265"/>
      <c r="C230" s="266"/>
      <c r="D230" s="227" t="s">
        <v>160</v>
      </c>
      <c r="E230" s="267" t="s">
        <v>19</v>
      </c>
      <c r="F230" s="268" t="s">
        <v>260</v>
      </c>
      <c r="G230" s="266"/>
      <c r="H230" s="269">
        <v>649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5" t="s">
        <v>160</v>
      </c>
      <c r="AU230" s="275" t="s">
        <v>84</v>
      </c>
      <c r="AV230" s="15" t="s">
        <v>154</v>
      </c>
      <c r="AW230" s="15" t="s">
        <v>37</v>
      </c>
      <c r="AX230" s="15" t="s">
        <v>82</v>
      </c>
      <c r="AY230" s="275" t="s">
        <v>147</v>
      </c>
    </row>
    <row r="231" s="2" customFormat="1" ht="33" customHeight="1">
      <c r="A231" s="40"/>
      <c r="B231" s="41"/>
      <c r="C231" s="214" t="s">
        <v>377</v>
      </c>
      <c r="D231" s="214" t="s">
        <v>149</v>
      </c>
      <c r="E231" s="215" t="s">
        <v>382</v>
      </c>
      <c r="F231" s="216" t="s">
        <v>383</v>
      </c>
      <c r="G231" s="217" t="s">
        <v>176</v>
      </c>
      <c r="H231" s="218">
        <v>518.5</v>
      </c>
      <c r="I231" s="219"/>
      <c r="J231" s="220">
        <f>ROUND(I231*H231,2)</f>
        <v>0</v>
      </c>
      <c r="K231" s="216" t="s">
        <v>153</v>
      </c>
      <c r="L231" s="46"/>
      <c r="M231" s="221" t="s">
        <v>19</v>
      </c>
      <c r="N231" s="222" t="s">
        <v>46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177</v>
      </c>
      <c r="AT231" s="225" t="s">
        <v>149</v>
      </c>
      <c r="AU231" s="225" t="s">
        <v>84</v>
      </c>
      <c r="AY231" s="19" t="s">
        <v>147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82</v>
      </c>
      <c r="BK231" s="226">
        <f>ROUND(I231*H231,2)</f>
        <v>0</v>
      </c>
      <c r="BL231" s="19" t="s">
        <v>177</v>
      </c>
      <c r="BM231" s="225" t="s">
        <v>1050</v>
      </c>
    </row>
    <row r="232" s="2" customFormat="1">
      <c r="A232" s="40"/>
      <c r="B232" s="41"/>
      <c r="C232" s="42"/>
      <c r="D232" s="227" t="s">
        <v>156</v>
      </c>
      <c r="E232" s="42"/>
      <c r="F232" s="228" t="s">
        <v>385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156</v>
      </c>
      <c r="AU232" s="19" t="s">
        <v>84</v>
      </c>
    </row>
    <row r="233" s="2" customFormat="1">
      <c r="A233" s="40"/>
      <c r="B233" s="41"/>
      <c r="C233" s="42"/>
      <c r="D233" s="232" t="s">
        <v>158</v>
      </c>
      <c r="E233" s="42"/>
      <c r="F233" s="233" t="s">
        <v>386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158</v>
      </c>
      <c r="AU233" s="19" t="s">
        <v>84</v>
      </c>
    </row>
    <row r="234" s="13" customFormat="1">
      <c r="A234" s="13"/>
      <c r="B234" s="234"/>
      <c r="C234" s="235"/>
      <c r="D234" s="227" t="s">
        <v>160</v>
      </c>
      <c r="E234" s="236" t="s">
        <v>19</v>
      </c>
      <c r="F234" s="237" t="s">
        <v>1007</v>
      </c>
      <c r="G234" s="235"/>
      <c r="H234" s="236" t="s">
        <v>19</v>
      </c>
      <c r="I234" s="238"/>
      <c r="J234" s="235"/>
      <c r="K234" s="235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160</v>
      </c>
      <c r="AU234" s="243" t="s">
        <v>84</v>
      </c>
      <c r="AV234" s="13" t="s">
        <v>82</v>
      </c>
      <c r="AW234" s="13" t="s">
        <v>37</v>
      </c>
      <c r="AX234" s="13" t="s">
        <v>75</v>
      </c>
      <c r="AY234" s="243" t="s">
        <v>147</v>
      </c>
    </row>
    <row r="235" s="13" customFormat="1">
      <c r="A235" s="13"/>
      <c r="B235" s="234"/>
      <c r="C235" s="235"/>
      <c r="D235" s="227" t="s">
        <v>160</v>
      </c>
      <c r="E235" s="236" t="s">
        <v>19</v>
      </c>
      <c r="F235" s="237" t="s">
        <v>203</v>
      </c>
      <c r="G235" s="235"/>
      <c r="H235" s="236" t="s">
        <v>19</v>
      </c>
      <c r="I235" s="238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160</v>
      </c>
      <c r="AU235" s="243" t="s">
        <v>84</v>
      </c>
      <c r="AV235" s="13" t="s">
        <v>82</v>
      </c>
      <c r="AW235" s="13" t="s">
        <v>37</v>
      </c>
      <c r="AX235" s="13" t="s">
        <v>75</v>
      </c>
      <c r="AY235" s="243" t="s">
        <v>147</v>
      </c>
    </row>
    <row r="236" s="13" customFormat="1">
      <c r="A236" s="13"/>
      <c r="B236" s="234"/>
      <c r="C236" s="235"/>
      <c r="D236" s="227" t="s">
        <v>160</v>
      </c>
      <c r="E236" s="236" t="s">
        <v>19</v>
      </c>
      <c r="F236" s="237" t="s">
        <v>394</v>
      </c>
      <c r="G236" s="235"/>
      <c r="H236" s="236" t="s">
        <v>19</v>
      </c>
      <c r="I236" s="238"/>
      <c r="J236" s="235"/>
      <c r="K236" s="235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160</v>
      </c>
      <c r="AU236" s="243" t="s">
        <v>84</v>
      </c>
      <c r="AV236" s="13" t="s">
        <v>82</v>
      </c>
      <c r="AW236" s="13" t="s">
        <v>37</v>
      </c>
      <c r="AX236" s="13" t="s">
        <v>75</v>
      </c>
      <c r="AY236" s="243" t="s">
        <v>147</v>
      </c>
    </row>
    <row r="237" s="14" customFormat="1">
      <c r="A237" s="14"/>
      <c r="B237" s="244"/>
      <c r="C237" s="245"/>
      <c r="D237" s="227" t="s">
        <v>160</v>
      </c>
      <c r="E237" s="246" t="s">
        <v>19</v>
      </c>
      <c r="F237" s="247" t="s">
        <v>1051</v>
      </c>
      <c r="G237" s="245"/>
      <c r="H237" s="248">
        <v>162.5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160</v>
      </c>
      <c r="AU237" s="254" t="s">
        <v>84</v>
      </c>
      <c r="AV237" s="14" t="s">
        <v>84</v>
      </c>
      <c r="AW237" s="14" t="s">
        <v>37</v>
      </c>
      <c r="AX237" s="14" t="s">
        <v>75</v>
      </c>
      <c r="AY237" s="254" t="s">
        <v>147</v>
      </c>
    </row>
    <row r="238" s="14" customFormat="1">
      <c r="A238" s="14"/>
      <c r="B238" s="244"/>
      <c r="C238" s="245"/>
      <c r="D238" s="227" t="s">
        <v>160</v>
      </c>
      <c r="E238" s="246" t="s">
        <v>19</v>
      </c>
      <c r="F238" s="247" t="s">
        <v>1052</v>
      </c>
      <c r="G238" s="245"/>
      <c r="H238" s="248">
        <v>356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160</v>
      </c>
      <c r="AU238" s="254" t="s">
        <v>84</v>
      </c>
      <c r="AV238" s="14" t="s">
        <v>84</v>
      </c>
      <c r="AW238" s="14" t="s">
        <v>37</v>
      </c>
      <c r="AX238" s="14" t="s">
        <v>75</v>
      </c>
      <c r="AY238" s="254" t="s">
        <v>147</v>
      </c>
    </row>
    <row r="239" s="15" customFormat="1">
      <c r="A239" s="15"/>
      <c r="B239" s="265"/>
      <c r="C239" s="266"/>
      <c r="D239" s="227" t="s">
        <v>160</v>
      </c>
      <c r="E239" s="267" t="s">
        <v>19</v>
      </c>
      <c r="F239" s="268" t="s">
        <v>260</v>
      </c>
      <c r="G239" s="266"/>
      <c r="H239" s="269">
        <v>518.5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5" t="s">
        <v>160</v>
      </c>
      <c r="AU239" s="275" t="s">
        <v>84</v>
      </c>
      <c r="AV239" s="15" t="s">
        <v>154</v>
      </c>
      <c r="AW239" s="15" t="s">
        <v>37</v>
      </c>
      <c r="AX239" s="15" t="s">
        <v>82</v>
      </c>
      <c r="AY239" s="275" t="s">
        <v>147</v>
      </c>
    </row>
    <row r="240" s="2" customFormat="1" ht="24.15" customHeight="1">
      <c r="A240" s="40"/>
      <c r="B240" s="41"/>
      <c r="C240" s="255" t="s">
        <v>7</v>
      </c>
      <c r="D240" s="255" t="s">
        <v>169</v>
      </c>
      <c r="E240" s="256" t="s">
        <v>391</v>
      </c>
      <c r="F240" s="257" t="s">
        <v>392</v>
      </c>
      <c r="G240" s="258" t="s">
        <v>176</v>
      </c>
      <c r="H240" s="259">
        <v>518.5</v>
      </c>
      <c r="I240" s="260"/>
      <c r="J240" s="261">
        <f>ROUND(I240*H240,2)</f>
        <v>0</v>
      </c>
      <c r="K240" s="257" t="s">
        <v>153</v>
      </c>
      <c r="L240" s="262"/>
      <c r="M240" s="263" t="s">
        <v>19</v>
      </c>
      <c r="N240" s="264" t="s">
        <v>46</v>
      </c>
      <c r="O240" s="86"/>
      <c r="P240" s="223">
        <f>O240*H240</f>
        <v>0</v>
      </c>
      <c r="Q240" s="223">
        <v>0.00036000000000000002</v>
      </c>
      <c r="R240" s="223">
        <f>Q240*H240</f>
        <v>0.18666000000000002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186</v>
      </c>
      <c r="AT240" s="225" t="s">
        <v>169</v>
      </c>
      <c r="AU240" s="225" t="s">
        <v>84</v>
      </c>
      <c r="AY240" s="19" t="s">
        <v>147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82</v>
      </c>
      <c r="BK240" s="226">
        <f>ROUND(I240*H240,2)</f>
        <v>0</v>
      </c>
      <c r="BL240" s="19" t="s">
        <v>177</v>
      </c>
      <c r="BM240" s="225" t="s">
        <v>1053</v>
      </c>
    </row>
    <row r="241" s="2" customFormat="1">
      <c r="A241" s="40"/>
      <c r="B241" s="41"/>
      <c r="C241" s="42"/>
      <c r="D241" s="227" t="s">
        <v>156</v>
      </c>
      <c r="E241" s="42"/>
      <c r="F241" s="228" t="s">
        <v>392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156</v>
      </c>
      <c r="AU241" s="19" t="s">
        <v>84</v>
      </c>
    </row>
    <row r="242" s="13" customFormat="1">
      <c r="A242" s="13"/>
      <c r="B242" s="234"/>
      <c r="C242" s="235"/>
      <c r="D242" s="227" t="s">
        <v>160</v>
      </c>
      <c r="E242" s="236" t="s">
        <v>19</v>
      </c>
      <c r="F242" s="237" t="s">
        <v>1007</v>
      </c>
      <c r="G242" s="235"/>
      <c r="H242" s="236" t="s">
        <v>19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160</v>
      </c>
      <c r="AU242" s="243" t="s">
        <v>84</v>
      </c>
      <c r="AV242" s="13" t="s">
        <v>82</v>
      </c>
      <c r="AW242" s="13" t="s">
        <v>37</v>
      </c>
      <c r="AX242" s="13" t="s">
        <v>75</v>
      </c>
      <c r="AY242" s="243" t="s">
        <v>147</v>
      </c>
    </row>
    <row r="243" s="13" customFormat="1">
      <c r="A243" s="13"/>
      <c r="B243" s="234"/>
      <c r="C243" s="235"/>
      <c r="D243" s="227" t="s">
        <v>160</v>
      </c>
      <c r="E243" s="236" t="s">
        <v>19</v>
      </c>
      <c r="F243" s="237" t="s">
        <v>203</v>
      </c>
      <c r="G243" s="235"/>
      <c r="H243" s="236" t="s">
        <v>19</v>
      </c>
      <c r="I243" s="238"/>
      <c r="J243" s="235"/>
      <c r="K243" s="235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160</v>
      </c>
      <c r="AU243" s="243" t="s">
        <v>84</v>
      </c>
      <c r="AV243" s="13" t="s">
        <v>82</v>
      </c>
      <c r="AW243" s="13" t="s">
        <v>37</v>
      </c>
      <c r="AX243" s="13" t="s">
        <v>75</v>
      </c>
      <c r="AY243" s="243" t="s">
        <v>147</v>
      </c>
    </row>
    <row r="244" s="13" customFormat="1">
      <c r="A244" s="13"/>
      <c r="B244" s="234"/>
      <c r="C244" s="235"/>
      <c r="D244" s="227" t="s">
        <v>160</v>
      </c>
      <c r="E244" s="236" t="s">
        <v>19</v>
      </c>
      <c r="F244" s="237" t="s">
        <v>394</v>
      </c>
      <c r="G244" s="235"/>
      <c r="H244" s="236" t="s">
        <v>19</v>
      </c>
      <c r="I244" s="238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160</v>
      </c>
      <c r="AU244" s="243" t="s">
        <v>84</v>
      </c>
      <c r="AV244" s="13" t="s">
        <v>82</v>
      </c>
      <c r="AW244" s="13" t="s">
        <v>37</v>
      </c>
      <c r="AX244" s="13" t="s">
        <v>75</v>
      </c>
      <c r="AY244" s="243" t="s">
        <v>147</v>
      </c>
    </row>
    <row r="245" s="14" customFormat="1">
      <c r="A245" s="14"/>
      <c r="B245" s="244"/>
      <c r="C245" s="245"/>
      <c r="D245" s="227" t="s">
        <v>160</v>
      </c>
      <c r="E245" s="246" t="s">
        <v>19</v>
      </c>
      <c r="F245" s="247" t="s">
        <v>1051</v>
      </c>
      <c r="G245" s="245"/>
      <c r="H245" s="248">
        <v>162.5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160</v>
      </c>
      <c r="AU245" s="254" t="s">
        <v>84</v>
      </c>
      <c r="AV245" s="14" t="s">
        <v>84</v>
      </c>
      <c r="AW245" s="14" t="s">
        <v>37</v>
      </c>
      <c r="AX245" s="14" t="s">
        <v>75</v>
      </c>
      <c r="AY245" s="254" t="s">
        <v>147</v>
      </c>
    </row>
    <row r="246" s="14" customFormat="1">
      <c r="A246" s="14"/>
      <c r="B246" s="244"/>
      <c r="C246" s="245"/>
      <c r="D246" s="227" t="s">
        <v>160</v>
      </c>
      <c r="E246" s="246" t="s">
        <v>19</v>
      </c>
      <c r="F246" s="247" t="s">
        <v>1052</v>
      </c>
      <c r="G246" s="245"/>
      <c r="H246" s="248">
        <v>356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160</v>
      </c>
      <c r="AU246" s="254" t="s">
        <v>84</v>
      </c>
      <c r="AV246" s="14" t="s">
        <v>84</v>
      </c>
      <c r="AW246" s="14" t="s">
        <v>37</v>
      </c>
      <c r="AX246" s="14" t="s">
        <v>75</v>
      </c>
      <c r="AY246" s="254" t="s">
        <v>147</v>
      </c>
    </row>
    <row r="247" s="15" customFormat="1">
      <c r="A247" s="15"/>
      <c r="B247" s="265"/>
      <c r="C247" s="266"/>
      <c r="D247" s="227" t="s">
        <v>160</v>
      </c>
      <c r="E247" s="267" t="s">
        <v>19</v>
      </c>
      <c r="F247" s="268" t="s">
        <v>260</v>
      </c>
      <c r="G247" s="266"/>
      <c r="H247" s="269">
        <v>518.5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5" t="s">
        <v>160</v>
      </c>
      <c r="AU247" s="275" t="s">
        <v>84</v>
      </c>
      <c r="AV247" s="15" t="s">
        <v>154</v>
      </c>
      <c r="AW247" s="15" t="s">
        <v>37</v>
      </c>
      <c r="AX247" s="15" t="s">
        <v>82</v>
      </c>
      <c r="AY247" s="275" t="s">
        <v>147</v>
      </c>
    </row>
    <row r="248" s="2" customFormat="1" ht="33" customHeight="1">
      <c r="A248" s="40"/>
      <c r="B248" s="41"/>
      <c r="C248" s="214" t="s">
        <v>390</v>
      </c>
      <c r="D248" s="214" t="s">
        <v>149</v>
      </c>
      <c r="E248" s="215" t="s">
        <v>431</v>
      </c>
      <c r="F248" s="216" t="s">
        <v>432</v>
      </c>
      <c r="G248" s="217" t="s">
        <v>176</v>
      </c>
      <c r="H248" s="218">
        <v>112</v>
      </c>
      <c r="I248" s="219"/>
      <c r="J248" s="220">
        <f>ROUND(I248*H248,2)</f>
        <v>0</v>
      </c>
      <c r="K248" s="216" t="s">
        <v>153</v>
      </c>
      <c r="L248" s="46"/>
      <c r="M248" s="221" t="s">
        <v>19</v>
      </c>
      <c r="N248" s="222" t="s">
        <v>46</v>
      </c>
      <c r="O248" s="86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177</v>
      </c>
      <c r="AT248" s="225" t="s">
        <v>149</v>
      </c>
      <c r="AU248" s="225" t="s">
        <v>84</v>
      </c>
      <c r="AY248" s="19" t="s">
        <v>147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82</v>
      </c>
      <c r="BK248" s="226">
        <f>ROUND(I248*H248,2)</f>
        <v>0</v>
      </c>
      <c r="BL248" s="19" t="s">
        <v>177</v>
      </c>
      <c r="BM248" s="225" t="s">
        <v>1054</v>
      </c>
    </row>
    <row r="249" s="2" customFormat="1">
      <c r="A249" s="40"/>
      <c r="B249" s="41"/>
      <c r="C249" s="42"/>
      <c r="D249" s="227" t="s">
        <v>156</v>
      </c>
      <c r="E249" s="42"/>
      <c r="F249" s="228" t="s">
        <v>434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156</v>
      </c>
      <c r="AU249" s="19" t="s">
        <v>84</v>
      </c>
    </row>
    <row r="250" s="2" customFormat="1">
      <c r="A250" s="40"/>
      <c r="B250" s="41"/>
      <c r="C250" s="42"/>
      <c r="D250" s="232" t="s">
        <v>158</v>
      </c>
      <c r="E250" s="42"/>
      <c r="F250" s="233" t="s">
        <v>435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158</v>
      </c>
      <c r="AU250" s="19" t="s">
        <v>84</v>
      </c>
    </row>
    <row r="251" s="13" customFormat="1">
      <c r="A251" s="13"/>
      <c r="B251" s="234"/>
      <c r="C251" s="235"/>
      <c r="D251" s="227" t="s">
        <v>160</v>
      </c>
      <c r="E251" s="236" t="s">
        <v>19</v>
      </c>
      <c r="F251" s="237" t="s">
        <v>1007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160</v>
      </c>
      <c r="AU251" s="243" t="s">
        <v>84</v>
      </c>
      <c r="AV251" s="13" t="s">
        <v>82</v>
      </c>
      <c r="AW251" s="13" t="s">
        <v>37</v>
      </c>
      <c r="AX251" s="13" t="s">
        <v>75</v>
      </c>
      <c r="AY251" s="243" t="s">
        <v>147</v>
      </c>
    </row>
    <row r="252" s="13" customFormat="1">
      <c r="A252" s="13"/>
      <c r="B252" s="234"/>
      <c r="C252" s="235"/>
      <c r="D252" s="227" t="s">
        <v>160</v>
      </c>
      <c r="E252" s="236" t="s">
        <v>19</v>
      </c>
      <c r="F252" s="237" t="s">
        <v>436</v>
      </c>
      <c r="G252" s="235"/>
      <c r="H252" s="236" t="s">
        <v>19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160</v>
      </c>
      <c r="AU252" s="243" t="s">
        <v>84</v>
      </c>
      <c r="AV252" s="13" t="s">
        <v>82</v>
      </c>
      <c r="AW252" s="13" t="s">
        <v>37</v>
      </c>
      <c r="AX252" s="13" t="s">
        <v>75</v>
      </c>
      <c r="AY252" s="243" t="s">
        <v>147</v>
      </c>
    </row>
    <row r="253" s="14" customFormat="1">
      <c r="A253" s="14"/>
      <c r="B253" s="244"/>
      <c r="C253" s="245"/>
      <c r="D253" s="227" t="s">
        <v>160</v>
      </c>
      <c r="E253" s="246" t="s">
        <v>19</v>
      </c>
      <c r="F253" s="247" t="s">
        <v>1055</v>
      </c>
      <c r="G253" s="245"/>
      <c r="H253" s="248">
        <v>112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160</v>
      </c>
      <c r="AU253" s="254" t="s">
        <v>84</v>
      </c>
      <c r="AV253" s="14" t="s">
        <v>84</v>
      </c>
      <c r="AW253" s="14" t="s">
        <v>37</v>
      </c>
      <c r="AX253" s="14" t="s">
        <v>82</v>
      </c>
      <c r="AY253" s="254" t="s">
        <v>147</v>
      </c>
    </row>
    <row r="254" s="2" customFormat="1" ht="21.75" customHeight="1">
      <c r="A254" s="40"/>
      <c r="B254" s="41"/>
      <c r="C254" s="255" t="s">
        <v>294</v>
      </c>
      <c r="D254" s="255" t="s">
        <v>169</v>
      </c>
      <c r="E254" s="256" t="s">
        <v>342</v>
      </c>
      <c r="F254" s="257" t="s">
        <v>343</v>
      </c>
      <c r="G254" s="258" t="s">
        <v>176</v>
      </c>
      <c r="H254" s="259">
        <v>112</v>
      </c>
      <c r="I254" s="260"/>
      <c r="J254" s="261">
        <f>ROUND(I254*H254,2)</f>
        <v>0</v>
      </c>
      <c r="K254" s="257" t="s">
        <v>271</v>
      </c>
      <c r="L254" s="262"/>
      <c r="M254" s="263" t="s">
        <v>19</v>
      </c>
      <c r="N254" s="264" t="s">
        <v>46</v>
      </c>
      <c r="O254" s="86"/>
      <c r="P254" s="223">
        <f>O254*H254</f>
        <v>0</v>
      </c>
      <c r="Q254" s="223">
        <v>0.0043299999999999996</v>
      </c>
      <c r="R254" s="223">
        <f>Q254*H254</f>
        <v>0.48495999999999995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186</v>
      </c>
      <c r="AT254" s="225" t="s">
        <v>169</v>
      </c>
      <c r="AU254" s="225" t="s">
        <v>84</v>
      </c>
      <c r="AY254" s="19" t="s">
        <v>147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82</v>
      </c>
      <c r="BK254" s="226">
        <f>ROUND(I254*H254,2)</f>
        <v>0</v>
      </c>
      <c r="BL254" s="19" t="s">
        <v>177</v>
      </c>
      <c r="BM254" s="225" t="s">
        <v>1056</v>
      </c>
    </row>
    <row r="255" s="2" customFormat="1">
      <c r="A255" s="40"/>
      <c r="B255" s="41"/>
      <c r="C255" s="42"/>
      <c r="D255" s="227" t="s">
        <v>156</v>
      </c>
      <c r="E255" s="42"/>
      <c r="F255" s="228" t="s">
        <v>343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156</v>
      </c>
      <c r="AU255" s="19" t="s">
        <v>84</v>
      </c>
    </row>
    <row r="256" s="13" customFormat="1">
      <c r="A256" s="13"/>
      <c r="B256" s="234"/>
      <c r="C256" s="235"/>
      <c r="D256" s="227" t="s">
        <v>160</v>
      </c>
      <c r="E256" s="236" t="s">
        <v>19</v>
      </c>
      <c r="F256" s="237" t="s">
        <v>1007</v>
      </c>
      <c r="G256" s="235"/>
      <c r="H256" s="236" t="s">
        <v>19</v>
      </c>
      <c r="I256" s="238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160</v>
      </c>
      <c r="AU256" s="243" t="s">
        <v>84</v>
      </c>
      <c r="AV256" s="13" t="s">
        <v>82</v>
      </c>
      <c r="AW256" s="13" t="s">
        <v>37</v>
      </c>
      <c r="AX256" s="13" t="s">
        <v>75</v>
      </c>
      <c r="AY256" s="243" t="s">
        <v>147</v>
      </c>
    </row>
    <row r="257" s="13" customFormat="1">
      <c r="A257" s="13"/>
      <c r="B257" s="234"/>
      <c r="C257" s="235"/>
      <c r="D257" s="227" t="s">
        <v>160</v>
      </c>
      <c r="E257" s="236" t="s">
        <v>19</v>
      </c>
      <c r="F257" s="237" t="s">
        <v>436</v>
      </c>
      <c r="G257" s="235"/>
      <c r="H257" s="236" t="s">
        <v>19</v>
      </c>
      <c r="I257" s="238"/>
      <c r="J257" s="235"/>
      <c r="K257" s="235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160</v>
      </c>
      <c r="AU257" s="243" t="s">
        <v>84</v>
      </c>
      <c r="AV257" s="13" t="s">
        <v>82</v>
      </c>
      <c r="AW257" s="13" t="s">
        <v>37</v>
      </c>
      <c r="AX257" s="13" t="s">
        <v>75</v>
      </c>
      <c r="AY257" s="243" t="s">
        <v>147</v>
      </c>
    </row>
    <row r="258" s="14" customFormat="1">
      <c r="A258" s="14"/>
      <c r="B258" s="244"/>
      <c r="C258" s="245"/>
      <c r="D258" s="227" t="s">
        <v>160</v>
      </c>
      <c r="E258" s="246" t="s">
        <v>19</v>
      </c>
      <c r="F258" s="247" t="s">
        <v>1055</v>
      </c>
      <c r="G258" s="245"/>
      <c r="H258" s="248">
        <v>112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160</v>
      </c>
      <c r="AU258" s="254" t="s">
        <v>84</v>
      </c>
      <c r="AV258" s="14" t="s">
        <v>84</v>
      </c>
      <c r="AW258" s="14" t="s">
        <v>37</v>
      </c>
      <c r="AX258" s="14" t="s">
        <v>82</v>
      </c>
      <c r="AY258" s="254" t="s">
        <v>147</v>
      </c>
    </row>
    <row r="259" s="2" customFormat="1" ht="33" customHeight="1">
      <c r="A259" s="40"/>
      <c r="B259" s="41"/>
      <c r="C259" s="214" t="s">
        <v>438</v>
      </c>
      <c r="D259" s="214" t="s">
        <v>149</v>
      </c>
      <c r="E259" s="215" t="s">
        <v>441</v>
      </c>
      <c r="F259" s="216" t="s">
        <v>442</v>
      </c>
      <c r="G259" s="217" t="s">
        <v>176</v>
      </c>
      <c r="H259" s="218">
        <v>589.5</v>
      </c>
      <c r="I259" s="219"/>
      <c r="J259" s="220">
        <f>ROUND(I259*H259,2)</f>
        <v>0</v>
      </c>
      <c r="K259" s="216" t="s">
        <v>153</v>
      </c>
      <c r="L259" s="46"/>
      <c r="M259" s="221" t="s">
        <v>19</v>
      </c>
      <c r="N259" s="222" t="s">
        <v>46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177</v>
      </c>
      <c r="AT259" s="225" t="s">
        <v>149</v>
      </c>
      <c r="AU259" s="225" t="s">
        <v>84</v>
      </c>
      <c r="AY259" s="19" t="s">
        <v>147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82</v>
      </c>
      <c r="BK259" s="226">
        <f>ROUND(I259*H259,2)</f>
        <v>0</v>
      </c>
      <c r="BL259" s="19" t="s">
        <v>177</v>
      </c>
      <c r="BM259" s="225" t="s">
        <v>1057</v>
      </c>
    </row>
    <row r="260" s="2" customFormat="1">
      <c r="A260" s="40"/>
      <c r="B260" s="41"/>
      <c r="C260" s="42"/>
      <c r="D260" s="227" t="s">
        <v>156</v>
      </c>
      <c r="E260" s="42"/>
      <c r="F260" s="228" t="s">
        <v>444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156</v>
      </c>
      <c r="AU260" s="19" t="s">
        <v>84</v>
      </c>
    </row>
    <row r="261" s="2" customFormat="1">
      <c r="A261" s="40"/>
      <c r="B261" s="41"/>
      <c r="C261" s="42"/>
      <c r="D261" s="232" t="s">
        <v>158</v>
      </c>
      <c r="E261" s="42"/>
      <c r="F261" s="233" t="s">
        <v>445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158</v>
      </c>
      <c r="AU261" s="19" t="s">
        <v>84</v>
      </c>
    </row>
    <row r="262" s="13" customFormat="1">
      <c r="A262" s="13"/>
      <c r="B262" s="234"/>
      <c r="C262" s="235"/>
      <c r="D262" s="227" t="s">
        <v>160</v>
      </c>
      <c r="E262" s="236" t="s">
        <v>19</v>
      </c>
      <c r="F262" s="237" t="s">
        <v>1007</v>
      </c>
      <c r="G262" s="235"/>
      <c r="H262" s="236" t="s">
        <v>19</v>
      </c>
      <c r="I262" s="238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160</v>
      </c>
      <c r="AU262" s="243" t="s">
        <v>84</v>
      </c>
      <c r="AV262" s="13" t="s">
        <v>82</v>
      </c>
      <c r="AW262" s="13" t="s">
        <v>37</v>
      </c>
      <c r="AX262" s="13" t="s">
        <v>75</v>
      </c>
      <c r="AY262" s="243" t="s">
        <v>147</v>
      </c>
    </row>
    <row r="263" s="13" customFormat="1">
      <c r="A263" s="13"/>
      <c r="B263" s="234"/>
      <c r="C263" s="235"/>
      <c r="D263" s="227" t="s">
        <v>160</v>
      </c>
      <c r="E263" s="236" t="s">
        <v>19</v>
      </c>
      <c r="F263" s="237" t="s">
        <v>203</v>
      </c>
      <c r="G263" s="235"/>
      <c r="H263" s="236" t="s">
        <v>19</v>
      </c>
      <c r="I263" s="238"/>
      <c r="J263" s="235"/>
      <c r="K263" s="235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160</v>
      </c>
      <c r="AU263" s="243" t="s">
        <v>84</v>
      </c>
      <c r="AV263" s="13" t="s">
        <v>82</v>
      </c>
      <c r="AW263" s="13" t="s">
        <v>37</v>
      </c>
      <c r="AX263" s="13" t="s">
        <v>75</v>
      </c>
      <c r="AY263" s="243" t="s">
        <v>147</v>
      </c>
    </row>
    <row r="264" s="13" customFormat="1">
      <c r="A264" s="13"/>
      <c r="B264" s="234"/>
      <c r="C264" s="235"/>
      <c r="D264" s="227" t="s">
        <v>160</v>
      </c>
      <c r="E264" s="236" t="s">
        <v>19</v>
      </c>
      <c r="F264" s="237" t="s">
        <v>394</v>
      </c>
      <c r="G264" s="235"/>
      <c r="H264" s="236" t="s">
        <v>19</v>
      </c>
      <c r="I264" s="238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160</v>
      </c>
      <c r="AU264" s="243" t="s">
        <v>84</v>
      </c>
      <c r="AV264" s="13" t="s">
        <v>82</v>
      </c>
      <c r="AW264" s="13" t="s">
        <v>37</v>
      </c>
      <c r="AX264" s="13" t="s">
        <v>75</v>
      </c>
      <c r="AY264" s="243" t="s">
        <v>147</v>
      </c>
    </row>
    <row r="265" s="14" customFormat="1">
      <c r="A265" s="14"/>
      <c r="B265" s="244"/>
      <c r="C265" s="245"/>
      <c r="D265" s="227" t="s">
        <v>160</v>
      </c>
      <c r="E265" s="246" t="s">
        <v>19</v>
      </c>
      <c r="F265" s="247" t="s">
        <v>1058</v>
      </c>
      <c r="G265" s="245"/>
      <c r="H265" s="248">
        <v>78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160</v>
      </c>
      <c r="AU265" s="254" t="s">
        <v>84</v>
      </c>
      <c r="AV265" s="14" t="s">
        <v>84</v>
      </c>
      <c r="AW265" s="14" t="s">
        <v>37</v>
      </c>
      <c r="AX265" s="14" t="s">
        <v>75</v>
      </c>
      <c r="AY265" s="254" t="s">
        <v>147</v>
      </c>
    </row>
    <row r="266" s="14" customFormat="1">
      <c r="A266" s="14"/>
      <c r="B266" s="244"/>
      <c r="C266" s="245"/>
      <c r="D266" s="227" t="s">
        <v>160</v>
      </c>
      <c r="E266" s="246" t="s">
        <v>19</v>
      </c>
      <c r="F266" s="247" t="s">
        <v>1059</v>
      </c>
      <c r="G266" s="245"/>
      <c r="H266" s="248">
        <v>511.5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160</v>
      </c>
      <c r="AU266" s="254" t="s">
        <v>84</v>
      </c>
      <c r="AV266" s="14" t="s">
        <v>84</v>
      </c>
      <c r="AW266" s="14" t="s">
        <v>37</v>
      </c>
      <c r="AX266" s="14" t="s">
        <v>75</v>
      </c>
      <c r="AY266" s="254" t="s">
        <v>147</v>
      </c>
    </row>
    <row r="267" s="15" customFormat="1">
      <c r="A267" s="15"/>
      <c r="B267" s="265"/>
      <c r="C267" s="266"/>
      <c r="D267" s="227" t="s">
        <v>160</v>
      </c>
      <c r="E267" s="267" t="s">
        <v>19</v>
      </c>
      <c r="F267" s="268" t="s">
        <v>260</v>
      </c>
      <c r="G267" s="266"/>
      <c r="H267" s="269">
        <v>589.5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5" t="s">
        <v>160</v>
      </c>
      <c r="AU267" s="275" t="s">
        <v>84</v>
      </c>
      <c r="AV267" s="15" t="s">
        <v>154</v>
      </c>
      <c r="AW267" s="15" t="s">
        <v>37</v>
      </c>
      <c r="AX267" s="15" t="s">
        <v>82</v>
      </c>
      <c r="AY267" s="275" t="s">
        <v>147</v>
      </c>
    </row>
    <row r="268" s="2" customFormat="1" ht="24.15" customHeight="1">
      <c r="A268" s="40"/>
      <c r="B268" s="41"/>
      <c r="C268" s="255" t="s">
        <v>302</v>
      </c>
      <c r="D268" s="255" t="s">
        <v>169</v>
      </c>
      <c r="E268" s="256" t="s">
        <v>447</v>
      </c>
      <c r="F268" s="257" t="s">
        <v>448</v>
      </c>
      <c r="G268" s="258" t="s">
        <v>176</v>
      </c>
      <c r="H268" s="259">
        <v>589.5</v>
      </c>
      <c r="I268" s="260"/>
      <c r="J268" s="261">
        <f>ROUND(I268*H268,2)</f>
        <v>0</v>
      </c>
      <c r="K268" s="257" t="s">
        <v>153</v>
      </c>
      <c r="L268" s="262"/>
      <c r="M268" s="263" t="s">
        <v>19</v>
      </c>
      <c r="N268" s="264" t="s">
        <v>46</v>
      </c>
      <c r="O268" s="86"/>
      <c r="P268" s="223">
        <f>O268*H268</f>
        <v>0</v>
      </c>
      <c r="Q268" s="223">
        <v>0.00092000000000000003</v>
      </c>
      <c r="R268" s="223">
        <f>Q268*H268</f>
        <v>0.54234000000000004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186</v>
      </c>
      <c r="AT268" s="225" t="s">
        <v>169</v>
      </c>
      <c r="AU268" s="225" t="s">
        <v>84</v>
      </c>
      <c r="AY268" s="19" t="s">
        <v>147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82</v>
      </c>
      <c r="BK268" s="226">
        <f>ROUND(I268*H268,2)</f>
        <v>0</v>
      </c>
      <c r="BL268" s="19" t="s">
        <v>177</v>
      </c>
      <c r="BM268" s="225" t="s">
        <v>1060</v>
      </c>
    </row>
    <row r="269" s="2" customFormat="1">
      <c r="A269" s="40"/>
      <c r="B269" s="41"/>
      <c r="C269" s="42"/>
      <c r="D269" s="227" t="s">
        <v>156</v>
      </c>
      <c r="E269" s="42"/>
      <c r="F269" s="228" t="s">
        <v>448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156</v>
      </c>
      <c r="AU269" s="19" t="s">
        <v>84</v>
      </c>
    </row>
    <row r="270" s="13" customFormat="1">
      <c r="A270" s="13"/>
      <c r="B270" s="234"/>
      <c r="C270" s="235"/>
      <c r="D270" s="227" t="s">
        <v>160</v>
      </c>
      <c r="E270" s="236" t="s">
        <v>19</v>
      </c>
      <c r="F270" s="237" t="s">
        <v>1007</v>
      </c>
      <c r="G270" s="235"/>
      <c r="H270" s="236" t="s">
        <v>19</v>
      </c>
      <c r="I270" s="238"/>
      <c r="J270" s="235"/>
      <c r="K270" s="235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160</v>
      </c>
      <c r="AU270" s="243" t="s">
        <v>84</v>
      </c>
      <c r="AV270" s="13" t="s">
        <v>82</v>
      </c>
      <c r="AW270" s="13" t="s">
        <v>37</v>
      </c>
      <c r="AX270" s="13" t="s">
        <v>75</v>
      </c>
      <c r="AY270" s="243" t="s">
        <v>147</v>
      </c>
    </row>
    <row r="271" s="13" customFormat="1">
      <c r="A271" s="13"/>
      <c r="B271" s="234"/>
      <c r="C271" s="235"/>
      <c r="D271" s="227" t="s">
        <v>160</v>
      </c>
      <c r="E271" s="236" t="s">
        <v>19</v>
      </c>
      <c r="F271" s="237" t="s">
        <v>203</v>
      </c>
      <c r="G271" s="235"/>
      <c r="H271" s="236" t="s">
        <v>19</v>
      </c>
      <c r="I271" s="238"/>
      <c r="J271" s="235"/>
      <c r="K271" s="235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160</v>
      </c>
      <c r="AU271" s="243" t="s">
        <v>84</v>
      </c>
      <c r="AV271" s="13" t="s">
        <v>82</v>
      </c>
      <c r="AW271" s="13" t="s">
        <v>37</v>
      </c>
      <c r="AX271" s="13" t="s">
        <v>75</v>
      </c>
      <c r="AY271" s="243" t="s">
        <v>147</v>
      </c>
    </row>
    <row r="272" s="13" customFormat="1">
      <c r="A272" s="13"/>
      <c r="B272" s="234"/>
      <c r="C272" s="235"/>
      <c r="D272" s="227" t="s">
        <v>160</v>
      </c>
      <c r="E272" s="236" t="s">
        <v>19</v>
      </c>
      <c r="F272" s="237" t="s">
        <v>394</v>
      </c>
      <c r="G272" s="235"/>
      <c r="H272" s="236" t="s">
        <v>19</v>
      </c>
      <c r="I272" s="238"/>
      <c r="J272" s="235"/>
      <c r="K272" s="235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160</v>
      </c>
      <c r="AU272" s="243" t="s">
        <v>84</v>
      </c>
      <c r="AV272" s="13" t="s">
        <v>82</v>
      </c>
      <c r="AW272" s="13" t="s">
        <v>37</v>
      </c>
      <c r="AX272" s="13" t="s">
        <v>75</v>
      </c>
      <c r="AY272" s="243" t="s">
        <v>147</v>
      </c>
    </row>
    <row r="273" s="14" customFormat="1">
      <c r="A273" s="14"/>
      <c r="B273" s="244"/>
      <c r="C273" s="245"/>
      <c r="D273" s="227" t="s">
        <v>160</v>
      </c>
      <c r="E273" s="246" t="s">
        <v>19</v>
      </c>
      <c r="F273" s="247" t="s">
        <v>1058</v>
      </c>
      <c r="G273" s="245"/>
      <c r="H273" s="248">
        <v>78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160</v>
      </c>
      <c r="AU273" s="254" t="s">
        <v>84</v>
      </c>
      <c r="AV273" s="14" t="s">
        <v>84</v>
      </c>
      <c r="AW273" s="14" t="s">
        <v>37</v>
      </c>
      <c r="AX273" s="14" t="s">
        <v>75</v>
      </c>
      <c r="AY273" s="254" t="s">
        <v>147</v>
      </c>
    </row>
    <row r="274" s="14" customFormat="1">
      <c r="A274" s="14"/>
      <c r="B274" s="244"/>
      <c r="C274" s="245"/>
      <c r="D274" s="227" t="s">
        <v>160</v>
      </c>
      <c r="E274" s="246" t="s">
        <v>19</v>
      </c>
      <c r="F274" s="247" t="s">
        <v>1059</v>
      </c>
      <c r="G274" s="245"/>
      <c r="H274" s="248">
        <v>511.5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160</v>
      </c>
      <c r="AU274" s="254" t="s">
        <v>84</v>
      </c>
      <c r="AV274" s="14" t="s">
        <v>84</v>
      </c>
      <c r="AW274" s="14" t="s">
        <v>37</v>
      </c>
      <c r="AX274" s="14" t="s">
        <v>75</v>
      </c>
      <c r="AY274" s="254" t="s">
        <v>147</v>
      </c>
    </row>
    <row r="275" s="15" customFormat="1">
      <c r="A275" s="15"/>
      <c r="B275" s="265"/>
      <c r="C275" s="266"/>
      <c r="D275" s="227" t="s">
        <v>160</v>
      </c>
      <c r="E275" s="267" t="s">
        <v>19</v>
      </c>
      <c r="F275" s="268" t="s">
        <v>260</v>
      </c>
      <c r="G275" s="266"/>
      <c r="H275" s="269">
        <v>589.5</v>
      </c>
      <c r="I275" s="270"/>
      <c r="J275" s="266"/>
      <c r="K275" s="266"/>
      <c r="L275" s="271"/>
      <c r="M275" s="272"/>
      <c r="N275" s="273"/>
      <c r="O275" s="273"/>
      <c r="P275" s="273"/>
      <c r="Q275" s="273"/>
      <c r="R275" s="273"/>
      <c r="S275" s="273"/>
      <c r="T275" s="27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5" t="s">
        <v>160</v>
      </c>
      <c r="AU275" s="275" t="s">
        <v>84</v>
      </c>
      <c r="AV275" s="15" t="s">
        <v>154</v>
      </c>
      <c r="AW275" s="15" t="s">
        <v>37</v>
      </c>
      <c r="AX275" s="15" t="s">
        <v>82</v>
      </c>
      <c r="AY275" s="275" t="s">
        <v>147</v>
      </c>
    </row>
    <row r="276" s="12" customFormat="1" ht="25.92" customHeight="1">
      <c r="A276" s="12"/>
      <c r="B276" s="198"/>
      <c r="C276" s="199"/>
      <c r="D276" s="200" t="s">
        <v>74</v>
      </c>
      <c r="E276" s="201" t="s">
        <v>450</v>
      </c>
      <c r="F276" s="201" t="s">
        <v>451</v>
      </c>
      <c r="G276" s="199"/>
      <c r="H276" s="199"/>
      <c r="I276" s="202"/>
      <c r="J276" s="203">
        <f>BK276</f>
        <v>0</v>
      </c>
      <c r="K276" s="199"/>
      <c r="L276" s="204"/>
      <c r="M276" s="205"/>
      <c r="N276" s="206"/>
      <c r="O276" s="206"/>
      <c r="P276" s="207">
        <f>P277+SUM(P278:P288)+P295+P322</f>
        <v>0</v>
      </c>
      <c r="Q276" s="206"/>
      <c r="R276" s="207">
        <f>R277+SUM(R278:R288)+R295+R322</f>
        <v>0</v>
      </c>
      <c r="S276" s="206"/>
      <c r="T276" s="208">
        <f>T277+SUM(T278:T288)+T295+T322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9" t="s">
        <v>191</v>
      </c>
      <c r="AT276" s="210" t="s">
        <v>74</v>
      </c>
      <c r="AU276" s="210" t="s">
        <v>75</v>
      </c>
      <c r="AY276" s="209" t="s">
        <v>147</v>
      </c>
      <c r="BK276" s="211">
        <f>BK277+SUM(BK278:BK288)+BK295+BK322</f>
        <v>0</v>
      </c>
    </row>
    <row r="277" s="2" customFormat="1" ht="16.5" customHeight="1">
      <c r="A277" s="40"/>
      <c r="B277" s="41"/>
      <c r="C277" s="214" t="s">
        <v>320</v>
      </c>
      <c r="D277" s="214" t="s">
        <v>149</v>
      </c>
      <c r="E277" s="215" t="s">
        <v>453</v>
      </c>
      <c r="F277" s="216" t="s">
        <v>454</v>
      </c>
      <c r="G277" s="217" t="s">
        <v>1061</v>
      </c>
      <c r="H277" s="218">
        <v>1</v>
      </c>
      <c r="I277" s="219"/>
      <c r="J277" s="220">
        <f>ROUND(I277*H277,2)</f>
        <v>0</v>
      </c>
      <c r="K277" s="216" t="s">
        <v>271</v>
      </c>
      <c r="L277" s="46"/>
      <c r="M277" s="221" t="s">
        <v>19</v>
      </c>
      <c r="N277" s="222" t="s">
        <v>46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455</v>
      </c>
      <c r="AT277" s="225" t="s">
        <v>149</v>
      </c>
      <c r="AU277" s="225" t="s">
        <v>82</v>
      </c>
      <c r="AY277" s="19" t="s">
        <v>147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82</v>
      </c>
      <c r="BK277" s="226">
        <f>ROUND(I277*H277,2)</f>
        <v>0</v>
      </c>
      <c r="BL277" s="19" t="s">
        <v>455</v>
      </c>
      <c r="BM277" s="225" t="s">
        <v>1062</v>
      </c>
    </row>
    <row r="278" s="2" customFormat="1">
      <c r="A278" s="40"/>
      <c r="B278" s="41"/>
      <c r="C278" s="42"/>
      <c r="D278" s="227" t="s">
        <v>156</v>
      </c>
      <c r="E278" s="42"/>
      <c r="F278" s="228" t="s">
        <v>454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156</v>
      </c>
      <c r="AU278" s="19" t="s">
        <v>82</v>
      </c>
    </row>
    <row r="279" s="13" customFormat="1">
      <c r="A279" s="13"/>
      <c r="B279" s="234"/>
      <c r="C279" s="235"/>
      <c r="D279" s="227" t="s">
        <v>160</v>
      </c>
      <c r="E279" s="236" t="s">
        <v>19</v>
      </c>
      <c r="F279" s="237" t="s">
        <v>457</v>
      </c>
      <c r="G279" s="235"/>
      <c r="H279" s="236" t="s">
        <v>19</v>
      </c>
      <c r="I279" s="238"/>
      <c r="J279" s="235"/>
      <c r="K279" s="235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160</v>
      </c>
      <c r="AU279" s="243" t="s">
        <v>82</v>
      </c>
      <c r="AV279" s="13" t="s">
        <v>82</v>
      </c>
      <c r="AW279" s="13" t="s">
        <v>37</v>
      </c>
      <c r="AX279" s="13" t="s">
        <v>75</v>
      </c>
      <c r="AY279" s="243" t="s">
        <v>147</v>
      </c>
    </row>
    <row r="280" s="14" customFormat="1">
      <c r="A280" s="14"/>
      <c r="B280" s="244"/>
      <c r="C280" s="245"/>
      <c r="D280" s="227" t="s">
        <v>160</v>
      </c>
      <c r="E280" s="246" t="s">
        <v>19</v>
      </c>
      <c r="F280" s="247" t="s">
        <v>82</v>
      </c>
      <c r="G280" s="245"/>
      <c r="H280" s="248">
        <v>1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160</v>
      </c>
      <c r="AU280" s="254" t="s">
        <v>82</v>
      </c>
      <c r="AV280" s="14" t="s">
        <v>84</v>
      </c>
      <c r="AW280" s="14" t="s">
        <v>37</v>
      </c>
      <c r="AX280" s="14" t="s">
        <v>75</v>
      </c>
      <c r="AY280" s="254" t="s">
        <v>147</v>
      </c>
    </row>
    <row r="281" s="15" customFormat="1">
      <c r="A281" s="15"/>
      <c r="B281" s="265"/>
      <c r="C281" s="266"/>
      <c r="D281" s="227" t="s">
        <v>160</v>
      </c>
      <c r="E281" s="267" t="s">
        <v>19</v>
      </c>
      <c r="F281" s="268" t="s">
        <v>260</v>
      </c>
      <c r="G281" s="266"/>
      <c r="H281" s="269">
        <v>1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5" t="s">
        <v>160</v>
      </c>
      <c r="AU281" s="275" t="s">
        <v>82</v>
      </c>
      <c r="AV281" s="15" t="s">
        <v>154</v>
      </c>
      <c r="AW281" s="15" t="s">
        <v>37</v>
      </c>
      <c r="AX281" s="15" t="s">
        <v>82</v>
      </c>
      <c r="AY281" s="275" t="s">
        <v>147</v>
      </c>
    </row>
    <row r="282" s="2" customFormat="1" ht="16.5" customHeight="1">
      <c r="A282" s="40"/>
      <c r="B282" s="41"/>
      <c r="C282" s="214" t="s">
        <v>326</v>
      </c>
      <c r="D282" s="214" t="s">
        <v>149</v>
      </c>
      <c r="E282" s="215" t="s">
        <v>459</v>
      </c>
      <c r="F282" s="216" t="s">
        <v>460</v>
      </c>
      <c r="G282" s="217" t="s">
        <v>1061</v>
      </c>
      <c r="H282" s="218">
        <v>1</v>
      </c>
      <c r="I282" s="219"/>
      <c r="J282" s="220">
        <f>ROUND(I282*H282,2)</f>
        <v>0</v>
      </c>
      <c r="K282" s="216" t="s">
        <v>153</v>
      </c>
      <c r="L282" s="46"/>
      <c r="M282" s="221" t="s">
        <v>19</v>
      </c>
      <c r="N282" s="222" t="s">
        <v>46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455</v>
      </c>
      <c r="AT282" s="225" t="s">
        <v>149</v>
      </c>
      <c r="AU282" s="225" t="s">
        <v>82</v>
      </c>
      <c r="AY282" s="19" t="s">
        <v>147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82</v>
      </c>
      <c r="BK282" s="226">
        <f>ROUND(I282*H282,2)</f>
        <v>0</v>
      </c>
      <c r="BL282" s="19" t="s">
        <v>455</v>
      </c>
      <c r="BM282" s="225" t="s">
        <v>1063</v>
      </c>
    </row>
    <row r="283" s="2" customFormat="1">
      <c r="A283" s="40"/>
      <c r="B283" s="41"/>
      <c r="C283" s="42"/>
      <c r="D283" s="227" t="s">
        <v>156</v>
      </c>
      <c r="E283" s="42"/>
      <c r="F283" s="228" t="s">
        <v>460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156</v>
      </c>
      <c r="AU283" s="19" t="s">
        <v>82</v>
      </c>
    </row>
    <row r="284" s="2" customFormat="1">
      <c r="A284" s="40"/>
      <c r="B284" s="41"/>
      <c r="C284" s="42"/>
      <c r="D284" s="232" t="s">
        <v>158</v>
      </c>
      <c r="E284" s="42"/>
      <c r="F284" s="233" t="s">
        <v>462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158</v>
      </c>
      <c r="AU284" s="19" t="s">
        <v>82</v>
      </c>
    </row>
    <row r="285" s="13" customFormat="1">
      <c r="A285" s="13"/>
      <c r="B285" s="234"/>
      <c r="C285" s="235"/>
      <c r="D285" s="227" t="s">
        <v>160</v>
      </c>
      <c r="E285" s="236" t="s">
        <v>19</v>
      </c>
      <c r="F285" s="237" t="s">
        <v>1064</v>
      </c>
      <c r="G285" s="235"/>
      <c r="H285" s="236" t="s">
        <v>19</v>
      </c>
      <c r="I285" s="238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160</v>
      </c>
      <c r="AU285" s="243" t="s">
        <v>82</v>
      </c>
      <c r="AV285" s="13" t="s">
        <v>82</v>
      </c>
      <c r="AW285" s="13" t="s">
        <v>37</v>
      </c>
      <c r="AX285" s="13" t="s">
        <v>75</v>
      </c>
      <c r="AY285" s="243" t="s">
        <v>147</v>
      </c>
    </row>
    <row r="286" s="14" customFormat="1">
      <c r="A286" s="14"/>
      <c r="B286" s="244"/>
      <c r="C286" s="245"/>
      <c r="D286" s="227" t="s">
        <v>160</v>
      </c>
      <c r="E286" s="246" t="s">
        <v>19</v>
      </c>
      <c r="F286" s="247" t="s">
        <v>82</v>
      </c>
      <c r="G286" s="245"/>
      <c r="H286" s="248">
        <v>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160</v>
      </c>
      <c r="AU286" s="254" t="s">
        <v>82</v>
      </c>
      <c r="AV286" s="14" t="s">
        <v>84</v>
      </c>
      <c r="AW286" s="14" t="s">
        <v>37</v>
      </c>
      <c r="AX286" s="14" t="s">
        <v>75</v>
      </c>
      <c r="AY286" s="254" t="s">
        <v>147</v>
      </c>
    </row>
    <row r="287" s="15" customFormat="1">
      <c r="A287" s="15"/>
      <c r="B287" s="265"/>
      <c r="C287" s="266"/>
      <c r="D287" s="227" t="s">
        <v>160</v>
      </c>
      <c r="E287" s="267" t="s">
        <v>19</v>
      </c>
      <c r="F287" s="268" t="s">
        <v>260</v>
      </c>
      <c r="G287" s="266"/>
      <c r="H287" s="269">
        <v>1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5" t="s">
        <v>160</v>
      </c>
      <c r="AU287" s="275" t="s">
        <v>82</v>
      </c>
      <c r="AV287" s="15" t="s">
        <v>154</v>
      </c>
      <c r="AW287" s="15" t="s">
        <v>37</v>
      </c>
      <c r="AX287" s="15" t="s">
        <v>82</v>
      </c>
      <c r="AY287" s="275" t="s">
        <v>147</v>
      </c>
    </row>
    <row r="288" s="12" customFormat="1" ht="22.8" customHeight="1">
      <c r="A288" s="12"/>
      <c r="B288" s="198"/>
      <c r="C288" s="199"/>
      <c r="D288" s="200" t="s">
        <v>74</v>
      </c>
      <c r="E288" s="212" t="s">
        <v>463</v>
      </c>
      <c r="F288" s="212" t="s">
        <v>464</v>
      </c>
      <c r="G288" s="199"/>
      <c r="H288" s="199"/>
      <c r="I288" s="202"/>
      <c r="J288" s="213">
        <f>BK288</f>
        <v>0</v>
      </c>
      <c r="K288" s="199"/>
      <c r="L288" s="204"/>
      <c r="M288" s="205"/>
      <c r="N288" s="206"/>
      <c r="O288" s="206"/>
      <c r="P288" s="207">
        <f>SUM(P289:P294)</f>
        <v>0</v>
      </c>
      <c r="Q288" s="206"/>
      <c r="R288" s="207">
        <f>SUM(R289:R294)</f>
        <v>0</v>
      </c>
      <c r="S288" s="206"/>
      <c r="T288" s="208">
        <f>SUM(T289:T294)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9" t="s">
        <v>191</v>
      </c>
      <c r="AT288" s="210" t="s">
        <v>74</v>
      </c>
      <c r="AU288" s="210" t="s">
        <v>82</v>
      </c>
      <c r="AY288" s="209" t="s">
        <v>147</v>
      </c>
      <c r="BK288" s="211">
        <f>SUM(BK289:BK294)</f>
        <v>0</v>
      </c>
    </row>
    <row r="289" s="2" customFormat="1" ht="16.5" customHeight="1">
      <c r="A289" s="40"/>
      <c r="B289" s="41"/>
      <c r="C289" s="214" t="s">
        <v>332</v>
      </c>
      <c r="D289" s="214" t="s">
        <v>149</v>
      </c>
      <c r="E289" s="215" t="s">
        <v>466</v>
      </c>
      <c r="F289" s="216" t="s">
        <v>467</v>
      </c>
      <c r="G289" s="217" t="s">
        <v>264</v>
      </c>
      <c r="H289" s="218">
        <v>1</v>
      </c>
      <c r="I289" s="219"/>
      <c r="J289" s="220">
        <f>ROUND(I289*H289,2)</f>
        <v>0</v>
      </c>
      <c r="K289" s="216" t="s">
        <v>153</v>
      </c>
      <c r="L289" s="46"/>
      <c r="M289" s="221" t="s">
        <v>19</v>
      </c>
      <c r="N289" s="222" t="s">
        <v>46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455</v>
      </c>
      <c r="AT289" s="225" t="s">
        <v>149</v>
      </c>
      <c r="AU289" s="225" t="s">
        <v>84</v>
      </c>
      <c r="AY289" s="19" t="s">
        <v>147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82</v>
      </c>
      <c r="BK289" s="226">
        <f>ROUND(I289*H289,2)</f>
        <v>0</v>
      </c>
      <c r="BL289" s="19" t="s">
        <v>455</v>
      </c>
      <c r="BM289" s="225" t="s">
        <v>1065</v>
      </c>
    </row>
    <row r="290" s="2" customFormat="1">
      <c r="A290" s="40"/>
      <c r="B290" s="41"/>
      <c r="C290" s="42"/>
      <c r="D290" s="227" t="s">
        <v>156</v>
      </c>
      <c r="E290" s="42"/>
      <c r="F290" s="228" t="s">
        <v>467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156</v>
      </c>
      <c r="AU290" s="19" t="s">
        <v>84</v>
      </c>
    </row>
    <row r="291" s="2" customFormat="1">
      <c r="A291" s="40"/>
      <c r="B291" s="41"/>
      <c r="C291" s="42"/>
      <c r="D291" s="232" t="s">
        <v>158</v>
      </c>
      <c r="E291" s="42"/>
      <c r="F291" s="233" t="s">
        <v>469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158</v>
      </c>
      <c r="AU291" s="19" t="s">
        <v>84</v>
      </c>
    </row>
    <row r="292" s="13" customFormat="1">
      <c r="A292" s="13"/>
      <c r="B292" s="234"/>
      <c r="C292" s="235"/>
      <c r="D292" s="227" t="s">
        <v>160</v>
      </c>
      <c r="E292" s="236" t="s">
        <v>19</v>
      </c>
      <c r="F292" s="237" t="s">
        <v>470</v>
      </c>
      <c r="G292" s="235"/>
      <c r="H292" s="236" t="s">
        <v>19</v>
      </c>
      <c r="I292" s="238"/>
      <c r="J292" s="235"/>
      <c r="K292" s="235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160</v>
      </c>
      <c r="AU292" s="243" t="s">
        <v>84</v>
      </c>
      <c r="AV292" s="13" t="s">
        <v>82</v>
      </c>
      <c r="AW292" s="13" t="s">
        <v>37</v>
      </c>
      <c r="AX292" s="13" t="s">
        <v>75</v>
      </c>
      <c r="AY292" s="243" t="s">
        <v>147</v>
      </c>
    </row>
    <row r="293" s="13" customFormat="1">
      <c r="A293" s="13"/>
      <c r="B293" s="234"/>
      <c r="C293" s="235"/>
      <c r="D293" s="227" t="s">
        <v>160</v>
      </c>
      <c r="E293" s="236" t="s">
        <v>19</v>
      </c>
      <c r="F293" s="237" t="s">
        <v>471</v>
      </c>
      <c r="G293" s="235"/>
      <c r="H293" s="236" t="s">
        <v>19</v>
      </c>
      <c r="I293" s="238"/>
      <c r="J293" s="235"/>
      <c r="K293" s="235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160</v>
      </c>
      <c r="AU293" s="243" t="s">
        <v>84</v>
      </c>
      <c r="AV293" s="13" t="s">
        <v>82</v>
      </c>
      <c r="AW293" s="13" t="s">
        <v>37</v>
      </c>
      <c r="AX293" s="13" t="s">
        <v>75</v>
      </c>
      <c r="AY293" s="243" t="s">
        <v>147</v>
      </c>
    </row>
    <row r="294" s="14" customFormat="1">
      <c r="A294" s="14"/>
      <c r="B294" s="244"/>
      <c r="C294" s="245"/>
      <c r="D294" s="227" t="s">
        <v>160</v>
      </c>
      <c r="E294" s="246" t="s">
        <v>19</v>
      </c>
      <c r="F294" s="247" t="s">
        <v>82</v>
      </c>
      <c r="G294" s="245"/>
      <c r="H294" s="248">
        <v>1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160</v>
      </c>
      <c r="AU294" s="254" t="s">
        <v>84</v>
      </c>
      <c r="AV294" s="14" t="s">
        <v>84</v>
      </c>
      <c r="AW294" s="14" t="s">
        <v>37</v>
      </c>
      <c r="AX294" s="14" t="s">
        <v>82</v>
      </c>
      <c r="AY294" s="254" t="s">
        <v>147</v>
      </c>
    </row>
    <row r="295" s="12" customFormat="1" ht="22.8" customHeight="1">
      <c r="A295" s="12"/>
      <c r="B295" s="198"/>
      <c r="C295" s="199"/>
      <c r="D295" s="200" t="s">
        <v>74</v>
      </c>
      <c r="E295" s="212" t="s">
        <v>472</v>
      </c>
      <c r="F295" s="212" t="s">
        <v>473</v>
      </c>
      <c r="G295" s="199"/>
      <c r="H295" s="199"/>
      <c r="I295" s="202"/>
      <c r="J295" s="213">
        <f>BK295</f>
        <v>0</v>
      </c>
      <c r="K295" s="199"/>
      <c r="L295" s="204"/>
      <c r="M295" s="205"/>
      <c r="N295" s="206"/>
      <c r="O295" s="206"/>
      <c r="P295" s="207">
        <f>SUM(P296:P321)</f>
        <v>0</v>
      </c>
      <c r="Q295" s="206"/>
      <c r="R295" s="207">
        <f>SUM(R296:R321)</f>
        <v>0</v>
      </c>
      <c r="S295" s="206"/>
      <c r="T295" s="208">
        <f>SUM(T296:T321)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9" t="s">
        <v>191</v>
      </c>
      <c r="AT295" s="210" t="s">
        <v>74</v>
      </c>
      <c r="AU295" s="210" t="s">
        <v>82</v>
      </c>
      <c r="AY295" s="209" t="s">
        <v>147</v>
      </c>
      <c r="BK295" s="211">
        <f>SUM(BK296:BK321)</f>
        <v>0</v>
      </c>
    </row>
    <row r="296" s="2" customFormat="1" ht="16.5" customHeight="1">
      <c r="A296" s="40"/>
      <c r="B296" s="41"/>
      <c r="C296" s="214" t="s">
        <v>341</v>
      </c>
      <c r="D296" s="214" t="s">
        <v>149</v>
      </c>
      <c r="E296" s="215" t="s">
        <v>475</v>
      </c>
      <c r="F296" s="216" t="s">
        <v>476</v>
      </c>
      <c r="G296" s="217" t="s">
        <v>264</v>
      </c>
      <c r="H296" s="218">
        <v>1</v>
      </c>
      <c r="I296" s="219"/>
      <c r="J296" s="220">
        <f>ROUND(I296*H296,2)</f>
        <v>0</v>
      </c>
      <c r="K296" s="216" t="s">
        <v>153</v>
      </c>
      <c r="L296" s="46"/>
      <c r="M296" s="221" t="s">
        <v>19</v>
      </c>
      <c r="N296" s="222" t="s">
        <v>46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455</v>
      </c>
      <c r="AT296" s="225" t="s">
        <v>149</v>
      </c>
      <c r="AU296" s="225" t="s">
        <v>84</v>
      </c>
      <c r="AY296" s="19" t="s">
        <v>147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82</v>
      </c>
      <c r="BK296" s="226">
        <f>ROUND(I296*H296,2)</f>
        <v>0</v>
      </c>
      <c r="BL296" s="19" t="s">
        <v>455</v>
      </c>
      <c r="BM296" s="225" t="s">
        <v>1066</v>
      </c>
    </row>
    <row r="297" s="2" customFormat="1">
      <c r="A297" s="40"/>
      <c r="B297" s="41"/>
      <c r="C297" s="42"/>
      <c r="D297" s="227" t="s">
        <v>156</v>
      </c>
      <c r="E297" s="42"/>
      <c r="F297" s="228" t="s">
        <v>476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156</v>
      </c>
      <c r="AU297" s="19" t="s">
        <v>84</v>
      </c>
    </row>
    <row r="298" s="2" customFormat="1">
      <c r="A298" s="40"/>
      <c r="B298" s="41"/>
      <c r="C298" s="42"/>
      <c r="D298" s="232" t="s">
        <v>158</v>
      </c>
      <c r="E298" s="42"/>
      <c r="F298" s="233" t="s">
        <v>478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158</v>
      </c>
      <c r="AU298" s="19" t="s">
        <v>84</v>
      </c>
    </row>
    <row r="299" s="13" customFormat="1">
      <c r="A299" s="13"/>
      <c r="B299" s="234"/>
      <c r="C299" s="235"/>
      <c r="D299" s="227" t="s">
        <v>160</v>
      </c>
      <c r="E299" s="236" t="s">
        <v>19</v>
      </c>
      <c r="F299" s="237" t="s">
        <v>470</v>
      </c>
      <c r="G299" s="235"/>
      <c r="H299" s="236" t="s">
        <v>19</v>
      </c>
      <c r="I299" s="238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160</v>
      </c>
      <c r="AU299" s="243" t="s">
        <v>84</v>
      </c>
      <c r="AV299" s="13" t="s">
        <v>82</v>
      </c>
      <c r="AW299" s="13" t="s">
        <v>37</v>
      </c>
      <c r="AX299" s="13" t="s">
        <v>75</v>
      </c>
      <c r="AY299" s="243" t="s">
        <v>147</v>
      </c>
    </row>
    <row r="300" s="13" customFormat="1">
      <c r="A300" s="13"/>
      <c r="B300" s="234"/>
      <c r="C300" s="235"/>
      <c r="D300" s="227" t="s">
        <v>160</v>
      </c>
      <c r="E300" s="236" t="s">
        <v>19</v>
      </c>
      <c r="F300" s="237" t="s">
        <v>471</v>
      </c>
      <c r="G300" s="235"/>
      <c r="H300" s="236" t="s">
        <v>19</v>
      </c>
      <c r="I300" s="238"/>
      <c r="J300" s="235"/>
      <c r="K300" s="235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160</v>
      </c>
      <c r="AU300" s="243" t="s">
        <v>84</v>
      </c>
      <c r="AV300" s="13" t="s">
        <v>82</v>
      </c>
      <c r="AW300" s="13" t="s">
        <v>37</v>
      </c>
      <c r="AX300" s="13" t="s">
        <v>75</v>
      </c>
      <c r="AY300" s="243" t="s">
        <v>147</v>
      </c>
    </row>
    <row r="301" s="14" customFormat="1">
      <c r="A301" s="14"/>
      <c r="B301" s="244"/>
      <c r="C301" s="245"/>
      <c r="D301" s="227" t="s">
        <v>160</v>
      </c>
      <c r="E301" s="246" t="s">
        <v>19</v>
      </c>
      <c r="F301" s="247" t="s">
        <v>82</v>
      </c>
      <c r="G301" s="245"/>
      <c r="H301" s="248">
        <v>1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160</v>
      </c>
      <c r="AU301" s="254" t="s">
        <v>84</v>
      </c>
      <c r="AV301" s="14" t="s">
        <v>84</v>
      </c>
      <c r="AW301" s="14" t="s">
        <v>37</v>
      </c>
      <c r="AX301" s="14" t="s">
        <v>82</v>
      </c>
      <c r="AY301" s="254" t="s">
        <v>147</v>
      </c>
    </row>
    <row r="302" s="2" customFormat="1" ht="24.15" customHeight="1">
      <c r="A302" s="40"/>
      <c r="B302" s="41"/>
      <c r="C302" s="214" t="s">
        <v>346</v>
      </c>
      <c r="D302" s="214" t="s">
        <v>149</v>
      </c>
      <c r="E302" s="215" t="s">
        <v>480</v>
      </c>
      <c r="F302" s="216" t="s">
        <v>481</v>
      </c>
      <c r="G302" s="217" t="s">
        <v>264</v>
      </c>
      <c r="H302" s="218">
        <v>1</v>
      </c>
      <c r="I302" s="219"/>
      <c r="J302" s="220">
        <f>ROUND(I302*H302,2)</f>
        <v>0</v>
      </c>
      <c r="K302" s="216" t="s">
        <v>153</v>
      </c>
      <c r="L302" s="46"/>
      <c r="M302" s="221" t="s">
        <v>19</v>
      </c>
      <c r="N302" s="222" t="s">
        <v>46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455</v>
      </c>
      <c r="AT302" s="225" t="s">
        <v>149</v>
      </c>
      <c r="AU302" s="225" t="s">
        <v>84</v>
      </c>
      <c r="AY302" s="19" t="s">
        <v>147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82</v>
      </c>
      <c r="BK302" s="226">
        <f>ROUND(I302*H302,2)</f>
        <v>0</v>
      </c>
      <c r="BL302" s="19" t="s">
        <v>455</v>
      </c>
      <c r="BM302" s="225" t="s">
        <v>1067</v>
      </c>
    </row>
    <row r="303" s="2" customFormat="1">
      <c r="A303" s="40"/>
      <c r="B303" s="41"/>
      <c r="C303" s="42"/>
      <c r="D303" s="227" t="s">
        <v>156</v>
      </c>
      <c r="E303" s="42"/>
      <c r="F303" s="228" t="s">
        <v>481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156</v>
      </c>
      <c r="AU303" s="19" t="s">
        <v>84</v>
      </c>
    </row>
    <row r="304" s="2" customFormat="1">
      <c r="A304" s="40"/>
      <c r="B304" s="41"/>
      <c r="C304" s="42"/>
      <c r="D304" s="232" t="s">
        <v>158</v>
      </c>
      <c r="E304" s="42"/>
      <c r="F304" s="233" t="s">
        <v>483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158</v>
      </c>
      <c r="AU304" s="19" t="s">
        <v>84</v>
      </c>
    </row>
    <row r="305" s="13" customFormat="1">
      <c r="A305" s="13"/>
      <c r="B305" s="234"/>
      <c r="C305" s="235"/>
      <c r="D305" s="227" t="s">
        <v>160</v>
      </c>
      <c r="E305" s="236" t="s">
        <v>19</v>
      </c>
      <c r="F305" s="237" t="s">
        <v>470</v>
      </c>
      <c r="G305" s="235"/>
      <c r="H305" s="236" t="s">
        <v>19</v>
      </c>
      <c r="I305" s="238"/>
      <c r="J305" s="235"/>
      <c r="K305" s="235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160</v>
      </c>
      <c r="AU305" s="243" t="s">
        <v>84</v>
      </c>
      <c r="AV305" s="13" t="s">
        <v>82</v>
      </c>
      <c r="AW305" s="13" t="s">
        <v>37</v>
      </c>
      <c r="AX305" s="13" t="s">
        <v>75</v>
      </c>
      <c r="AY305" s="243" t="s">
        <v>147</v>
      </c>
    </row>
    <row r="306" s="13" customFormat="1">
      <c r="A306" s="13"/>
      <c r="B306" s="234"/>
      <c r="C306" s="235"/>
      <c r="D306" s="227" t="s">
        <v>160</v>
      </c>
      <c r="E306" s="236" t="s">
        <v>19</v>
      </c>
      <c r="F306" s="237" t="s">
        <v>484</v>
      </c>
      <c r="G306" s="235"/>
      <c r="H306" s="236" t="s">
        <v>19</v>
      </c>
      <c r="I306" s="238"/>
      <c r="J306" s="235"/>
      <c r="K306" s="235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160</v>
      </c>
      <c r="AU306" s="243" t="s">
        <v>84</v>
      </c>
      <c r="AV306" s="13" t="s">
        <v>82</v>
      </c>
      <c r="AW306" s="13" t="s">
        <v>37</v>
      </c>
      <c r="AX306" s="13" t="s">
        <v>75</v>
      </c>
      <c r="AY306" s="243" t="s">
        <v>147</v>
      </c>
    </row>
    <row r="307" s="13" customFormat="1">
      <c r="A307" s="13"/>
      <c r="B307" s="234"/>
      <c r="C307" s="235"/>
      <c r="D307" s="227" t="s">
        <v>160</v>
      </c>
      <c r="E307" s="236" t="s">
        <v>19</v>
      </c>
      <c r="F307" s="237" t="s">
        <v>485</v>
      </c>
      <c r="G307" s="235"/>
      <c r="H307" s="236" t="s">
        <v>19</v>
      </c>
      <c r="I307" s="238"/>
      <c r="J307" s="235"/>
      <c r="K307" s="235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160</v>
      </c>
      <c r="AU307" s="243" t="s">
        <v>84</v>
      </c>
      <c r="AV307" s="13" t="s">
        <v>82</v>
      </c>
      <c r="AW307" s="13" t="s">
        <v>37</v>
      </c>
      <c r="AX307" s="13" t="s">
        <v>75</v>
      </c>
      <c r="AY307" s="243" t="s">
        <v>147</v>
      </c>
    </row>
    <row r="308" s="14" customFormat="1">
      <c r="A308" s="14"/>
      <c r="B308" s="244"/>
      <c r="C308" s="245"/>
      <c r="D308" s="227" t="s">
        <v>160</v>
      </c>
      <c r="E308" s="246" t="s">
        <v>19</v>
      </c>
      <c r="F308" s="247" t="s">
        <v>82</v>
      </c>
      <c r="G308" s="245"/>
      <c r="H308" s="248">
        <v>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160</v>
      </c>
      <c r="AU308" s="254" t="s">
        <v>84</v>
      </c>
      <c r="AV308" s="14" t="s">
        <v>84</v>
      </c>
      <c r="AW308" s="14" t="s">
        <v>37</v>
      </c>
      <c r="AX308" s="14" t="s">
        <v>82</v>
      </c>
      <c r="AY308" s="254" t="s">
        <v>147</v>
      </c>
    </row>
    <row r="309" s="2" customFormat="1" ht="24.15" customHeight="1">
      <c r="A309" s="40"/>
      <c r="B309" s="41"/>
      <c r="C309" s="214" t="s">
        <v>354</v>
      </c>
      <c r="D309" s="214" t="s">
        <v>149</v>
      </c>
      <c r="E309" s="215" t="s">
        <v>487</v>
      </c>
      <c r="F309" s="216" t="s">
        <v>488</v>
      </c>
      <c r="G309" s="217" t="s">
        <v>489</v>
      </c>
      <c r="H309" s="218">
        <v>1</v>
      </c>
      <c r="I309" s="219"/>
      <c r="J309" s="220">
        <f>ROUND(I309*H309,2)</f>
        <v>0</v>
      </c>
      <c r="K309" s="216" t="s">
        <v>271</v>
      </c>
      <c r="L309" s="46"/>
      <c r="M309" s="221" t="s">
        <v>19</v>
      </c>
      <c r="N309" s="222" t="s">
        <v>46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455</v>
      </c>
      <c r="AT309" s="225" t="s">
        <v>149</v>
      </c>
      <c r="AU309" s="225" t="s">
        <v>84</v>
      </c>
      <c r="AY309" s="19" t="s">
        <v>147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82</v>
      </c>
      <c r="BK309" s="226">
        <f>ROUND(I309*H309,2)</f>
        <v>0</v>
      </c>
      <c r="BL309" s="19" t="s">
        <v>455</v>
      </c>
      <c r="BM309" s="225" t="s">
        <v>1068</v>
      </c>
    </row>
    <row r="310" s="2" customFormat="1">
      <c r="A310" s="40"/>
      <c r="B310" s="41"/>
      <c r="C310" s="42"/>
      <c r="D310" s="227" t="s">
        <v>156</v>
      </c>
      <c r="E310" s="42"/>
      <c r="F310" s="228" t="s">
        <v>488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156</v>
      </c>
      <c r="AU310" s="19" t="s">
        <v>84</v>
      </c>
    </row>
    <row r="311" s="13" customFormat="1">
      <c r="A311" s="13"/>
      <c r="B311" s="234"/>
      <c r="C311" s="235"/>
      <c r="D311" s="227" t="s">
        <v>160</v>
      </c>
      <c r="E311" s="236" t="s">
        <v>19</v>
      </c>
      <c r="F311" s="237" t="s">
        <v>491</v>
      </c>
      <c r="G311" s="235"/>
      <c r="H311" s="236" t="s">
        <v>19</v>
      </c>
      <c r="I311" s="238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160</v>
      </c>
      <c r="AU311" s="243" t="s">
        <v>84</v>
      </c>
      <c r="AV311" s="13" t="s">
        <v>82</v>
      </c>
      <c r="AW311" s="13" t="s">
        <v>37</v>
      </c>
      <c r="AX311" s="13" t="s">
        <v>75</v>
      </c>
      <c r="AY311" s="243" t="s">
        <v>147</v>
      </c>
    </row>
    <row r="312" s="13" customFormat="1">
      <c r="A312" s="13"/>
      <c r="B312" s="234"/>
      <c r="C312" s="235"/>
      <c r="D312" s="227" t="s">
        <v>160</v>
      </c>
      <c r="E312" s="236" t="s">
        <v>19</v>
      </c>
      <c r="F312" s="237" t="s">
        <v>492</v>
      </c>
      <c r="G312" s="235"/>
      <c r="H312" s="236" t="s">
        <v>19</v>
      </c>
      <c r="I312" s="238"/>
      <c r="J312" s="235"/>
      <c r="K312" s="235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160</v>
      </c>
      <c r="AU312" s="243" t="s">
        <v>84</v>
      </c>
      <c r="AV312" s="13" t="s">
        <v>82</v>
      </c>
      <c r="AW312" s="13" t="s">
        <v>37</v>
      </c>
      <c r="AX312" s="13" t="s">
        <v>75</v>
      </c>
      <c r="AY312" s="243" t="s">
        <v>147</v>
      </c>
    </row>
    <row r="313" s="13" customFormat="1">
      <c r="A313" s="13"/>
      <c r="B313" s="234"/>
      <c r="C313" s="235"/>
      <c r="D313" s="227" t="s">
        <v>160</v>
      </c>
      <c r="E313" s="236" t="s">
        <v>19</v>
      </c>
      <c r="F313" s="237" t="s">
        <v>493</v>
      </c>
      <c r="G313" s="235"/>
      <c r="H313" s="236" t="s">
        <v>19</v>
      </c>
      <c r="I313" s="238"/>
      <c r="J313" s="235"/>
      <c r="K313" s="235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160</v>
      </c>
      <c r="AU313" s="243" t="s">
        <v>84</v>
      </c>
      <c r="AV313" s="13" t="s">
        <v>82</v>
      </c>
      <c r="AW313" s="13" t="s">
        <v>37</v>
      </c>
      <c r="AX313" s="13" t="s">
        <v>75</v>
      </c>
      <c r="AY313" s="243" t="s">
        <v>147</v>
      </c>
    </row>
    <row r="314" s="14" customFormat="1">
      <c r="A314" s="14"/>
      <c r="B314" s="244"/>
      <c r="C314" s="245"/>
      <c r="D314" s="227" t="s">
        <v>160</v>
      </c>
      <c r="E314" s="246" t="s">
        <v>19</v>
      </c>
      <c r="F314" s="247" t="s">
        <v>82</v>
      </c>
      <c r="G314" s="245"/>
      <c r="H314" s="248">
        <v>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160</v>
      </c>
      <c r="AU314" s="254" t="s">
        <v>84</v>
      </c>
      <c r="AV314" s="14" t="s">
        <v>84</v>
      </c>
      <c r="AW314" s="14" t="s">
        <v>37</v>
      </c>
      <c r="AX314" s="14" t="s">
        <v>82</v>
      </c>
      <c r="AY314" s="254" t="s">
        <v>147</v>
      </c>
    </row>
    <row r="315" s="2" customFormat="1" ht="16.5" customHeight="1">
      <c r="A315" s="40"/>
      <c r="B315" s="41"/>
      <c r="C315" s="214" t="s">
        <v>365</v>
      </c>
      <c r="D315" s="214" t="s">
        <v>149</v>
      </c>
      <c r="E315" s="215" t="s">
        <v>495</v>
      </c>
      <c r="F315" s="216" t="s">
        <v>496</v>
      </c>
      <c r="G315" s="217" t="s">
        <v>264</v>
      </c>
      <c r="H315" s="218">
        <v>1</v>
      </c>
      <c r="I315" s="219"/>
      <c r="J315" s="220">
        <f>ROUND(I315*H315,2)</f>
        <v>0</v>
      </c>
      <c r="K315" s="216" t="s">
        <v>153</v>
      </c>
      <c r="L315" s="46"/>
      <c r="M315" s="221" t="s">
        <v>19</v>
      </c>
      <c r="N315" s="222" t="s">
        <v>46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455</v>
      </c>
      <c r="AT315" s="225" t="s">
        <v>149</v>
      </c>
      <c r="AU315" s="225" t="s">
        <v>84</v>
      </c>
      <c r="AY315" s="19" t="s">
        <v>147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82</v>
      </c>
      <c r="BK315" s="226">
        <f>ROUND(I315*H315,2)</f>
        <v>0</v>
      </c>
      <c r="BL315" s="19" t="s">
        <v>455</v>
      </c>
      <c r="BM315" s="225" t="s">
        <v>1069</v>
      </c>
    </row>
    <row r="316" s="2" customFormat="1">
      <c r="A316" s="40"/>
      <c r="B316" s="41"/>
      <c r="C316" s="42"/>
      <c r="D316" s="227" t="s">
        <v>156</v>
      </c>
      <c r="E316" s="42"/>
      <c r="F316" s="228" t="s">
        <v>496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156</v>
      </c>
      <c r="AU316" s="19" t="s">
        <v>84</v>
      </c>
    </row>
    <row r="317" s="2" customFormat="1">
      <c r="A317" s="40"/>
      <c r="B317" s="41"/>
      <c r="C317" s="42"/>
      <c r="D317" s="232" t="s">
        <v>158</v>
      </c>
      <c r="E317" s="42"/>
      <c r="F317" s="233" t="s">
        <v>498</v>
      </c>
      <c r="G317" s="42"/>
      <c r="H317" s="42"/>
      <c r="I317" s="229"/>
      <c r="J317" s="42"/>
      <c r="K317" s="42"/>
      <c r="L317" s="46"/>
      <c r="M317" s="230"/>
      <c r="N317" s="231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158</v>
      </c>
      <c r="AU317" s="19" t="s">
        <v>84</v>
      </c>
    </row>
    <row r="318" s="13" customFormat="1">
      <c r="A318" s="13"/>
      <c r="B318" s="234"/>
      <c r="C318" s="235"/>
      <c r="D318" s="227" t="s">
        <v>160</v>
      </c>
      <c r="E318" s="236" t="s">
        <v>19</v>
      </c>
      <c r="F318" s="237" t="s">
        <v>470</v>
      </c>
      <c r="G318" s="235"/>
      <c r="H318" s="236" t="s">
        <v>19</v>
      </c>
      <c r="I318" s="238"/>
      <c r="J318" s="235"/>
      <c r="K318" s="235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160</v>
      </c>
      <c r="AU318" s="243" t="s">
        <v>84</v>
      </c>
      <c r="AV318" s="13" t="s">
        <v>82</v>
      </c>
      <c r="AW318" s="13" t="s">
        <v>37</v>
      </c>
      <c r="AX318" s="13" t="s">
        <v>75</v>
      </c>
      <c r="AY318" s="243" t="s">
        <v>147</v>
      </c>
    </row>
    <row r="319" s="13" customFormat="1">
      <c r="A319" s="13"/>
      <c r="B319" s="234"/>
      <c r="C319" s="235"/>
      <c r="D319" s="227" t="s">
        <v>160</v>
      </c>
      <c r="E319" s="236" t="s">
        <v>19</v>
      </c>
      <c r="F319" s="237" t="s">
        <v>499</v>
      </c>
      <c r="G319" s="235"/>
      <c r="H319" s="236" t="s">
        <v>19</v>
      </c>
      <c r="I319" s="238"/>
      <c r="J319" s="235"/>
      <c r="K319" s="235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160</v>
      </c>
      <c r="AU319" s="243" t="s">
        <v>84</v>
      </c>
      <c r="AV319" s="13" t="s">
        <v>82</v>
      </c>
      <c r="AW319" s="13" t="s">
        <v>37</v>
      </c>
      <c r="AX319" s="13" t="s">
        <v>75</v>
      </c>
      <c r="AY319" s="243" t="s">
        <v>147</v>
      </c>
    </row>
    <row r="320" s="13" customFormat="1">
      <c r="A320" s="13"/>
      <c r="B320" s="234"/>
      <c r="C320" s="235"/>
      <c r="D320" s="227" t="s">
        <v>160</v>
      </c>
      <c r="E320" s="236" t="s">
        <v>19</v>
      </c>
      <c r="F320" s="237" t="s">
        <v>500</v>
      </c>
      <c r="G320" s="235"/>
      <c r="H320" s="236" t="s">
        <v>19</v>
      </c>
      <c r="I320" s="238"/>
      <c r="J320" s="235"/>
      <c r="K320" s="235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160</v>
      </c>
      <c r="AU320" s="243" t="s">
        <v>84</v>
      </c>
      <c r="AV320" s="13" t="s">
        <v>82</v>
      </c>
      <c r="AW320" s="13" t="s">
        <v>37</v>
      </c>
      <c r="AX320" s="13" t="s">
        <v>75</v>
      </c>
      <c r="AY320" s="243" t="s">
        <v>147</v>
      </c>
    </row>
    <row r="321" s="14" customFormat="1">
      <c r="A321" s="14"/>
      <c r="B321" s="244"/>
      <c r="C321" s="245"/>
      <c r="D321" s="227" t="s">
        <v>160</v>
      </c>
      <c r="E321" s="246" t="s">
        <v>19</v>
      </c>
      <c r="F321" s="247" t="s">
        <v>82</v>
      </c>
      <c r="G321" s="245"/>
      <c r="H321" s="248">
        <v>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160</v>
      </c>
      <c r="AU321" s="254" t="s">
        <v>84</v>
      </c>
      <c r="AV321" s="14" t="s">
        <v>84</v>
      </c>
      <c r="AW321" s="14" t="s">
        <v>37</v>
      </c>
      <c r="AX321" s="14" t="s">
        <v>82</v>
      </c>
      <c r="AY321" s="254" t="s">
        <v>147</v>
      </c>
    </row>
    <row r="322" s="12" customFormat="1" ht="22.8" customHeight="1">
      <c r="A322" s="12"/>
      <c r="B322" s="198"/>
      <c r="C322" s="199"/>
      <c r="D322" s="200" t="s">
        <v>74</v>
      </c>
      <c r="E322" s="212" t="s">
        <v>501</v>
      </c>
      <c r="F322" s="212" t="s">
        <v>502</v>
      </c>
      <c r="G322" s="199"/>
      <c r="H322" s="199"/>
      <c r="I322" s="202"/>
      <c r="J322" s="213">
        <f>BK322</f>
        <v>0</v>
      </c>
      <c r="K322" s="199"/>
      <c r="L322" s="204"/>
      <c r="M322" s="205"/>
      <c r="N322" s="206"/>
      <c r="O322" s="206"/>
      <c r="P322" s="207">
        <f>SUM(P323:P329)</f>
        <v>0</v>
      </c>
      <c r="Q322" s="206"/>
      <c r="R322" s="207">
        <f>SUM(R323:R329)</f>
        <v>0</v>
      </c>
      <c r="S322" s="206"/>
      <c r="T322" s="208">
        <f>SUM(T323:T329)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9" t="s">
        <v>191</v>
      </c>
      <c r="AT322" s="210" t="s">
        <v>74</v>
      </c>
      <c r="AU322" s="210" t="s">
        <v>82</v>
      </c>
      <c r="AY322" s="209" t="s">
        <v>147</v>
      </c>
      <c r="BK322" s="211">
        <f>SUM(BK323:BK329)</f>
        <v>0</v>
      </c>
    </row>
    <row r="323" s="2" customFormat="1" ht="16.5" customHeight="1">
      <c r="A323" s="40"/>
      <c r="B323" s="41"/>
      <c r="C323" s="214" t="s">
        <v>371</v>
      </c>
      <c r="D323" s="214" t="s">
        <v>149</v>
      </c>
      <c r="E323" s="215" t="s">
        <v>504</v>
      </c>
      <c r="F323" s="216" t="s">
        <v>505</v>
      </c>
      <c r="G323" s="217" t="s">
        <v>264</v>
      </c>
      <c r="H323" s="218">
        <v>1</v>
      </c>
      <c r="I323" s="219"/>
      <c r="J323" s="220">
        <f>ROUND(I323*H323,2)</f>
        <v>0</v>
      </c>
      <c r="K323" s="216" t="s">
        <v>153</v>
      </c>
      <c r="L323" s="46"/>
      <c r="M323" s="221" t="s">
        <v>19</v>
      </c>
      <c r="N323" s="222" t="s">
        <v>46</v>
      </c>
      <c r="O323" s="86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5" t="s">
        <v>455</v>
      </c>
      <c r="AT323" s="225" t="s">
        <v>149</v>
      </c>
      <c r="AU323" s="225" t="s">
        <v>84</v>
      </c>
      <c r="AY323" s="19" t="s">
        <v>147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9" t="s">
        <v>82</v>
      </c>
      <c r="BK323" s="226">
        <f>ROUND(I323*H323,2)</f>
        <v>0</v>
      </c>
      <c r="BL323" s="19" t="s">
        <v>455</v>
      </c>
      <c r="BM323" s="225" t="s">
        <v>1070</v>
      </c>
    </row>
    <row r="324" s="2" customFormat="1">
      <c r="A324" s="40"/>
      <c r="B324" s="41"/>
      <c r="C324" s="42"/>
      <c r="D324" s="227" t="s">
        <v>156</v>
      </c>
      <c r="E324" s="42"/>
      <c r="F324" s="228" t="s">
        <v>505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156</v>
      </c>
      <c r="AU324" s="19" t="s">
        <v>84</v>
      </c>
    </row>
    <row r="325" s="2" customFormat="1">
      <c r="A325" s="40"/>
      <c r="B325" s="41"/>
      <c r="C325" s="42"/>
      <c r="D325" s="232" t="s">
        <v>158</v>
      </c>
      <c r="E325" s="42"/>
      <c r="F325" s="233" t="s">
        <v>507</v>
      </c>
      <c r="G325" s="42"/>
      <c r="H325" s="42"/>
      <c r="I325" s="229"/>
      <c r="J325" s="42"/>
      <c r="K325" s="42"/>
      <c r="L325" s="46"/>
      <c r="M325" s="230"/>
      <c r="N325" s="231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158</v>
      </c>
      <c r="AU325" s="19" t="s">
        <v>84</v>
      </c>
    </row>
    <row r="326" s="13" customFormat="1">
      <c r="A326" s="13"/>
      <c r="B326" s="234"/>
      <c r="C326" s="235"/>
      <c r="D326" s="227" t="s">
        <v>160</v>
      </c>
      <c r="E326" s="236" t="s">
        <v>19</v>
      </c>
      <c r="F326" s="237" t="s">
        <v>470</v>
      </c>
      <c r="G326" s="235"/>
      <c r="H326" s="236" t="s">
        <v>19</v>
      </c>
      <c r="I326" s="238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160</v>
      </c>
      <c r="AU326" s="243" t="s">
        <v>84</v>
      </c>
      <c r="AV326" s="13" t="s">
        <v>82</v>
      </c>
      <c r="AW326" s="13" t="s">
        <v>37</v>
      </c>
      <c r="AX326" s="13" t="s">
        <v>75</v>
      </c>
      <c r="AY326" s="243" t="s">
        <v>147</v>
      </c>
    </row>
    <row r="327" s="13" customFormat="1">
      <c r="A327" s="13"/>
      <c r="B327" s="234"/>
      <c r="C327" s="235"/>
      <c r="D327" s="227" t="s">
        <v>160</v>
      </c>
      <c r="E327" s="236" t="s">
        <v>19</v>
      </c>
      <c r="F327" s="237" t="s">
        <v>508</v>
      </c>
      <c r="G327" s="235"/>
      <c r="H327" s="236" t="s">
        <v>19</v>
      </c>
      <c r="I327" s="238"/>
      <c r="J327" s="235"/>
      <c r="K327" s="235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160</v>
      </c>
      <c r="AU327" s="243" t="s">
        <v>84</v>
      </c>
      <c r="AV327" s="13" t="s">
        <v>82</v>
      </c>
      <c r="AW327" s="13" t="s">
        <v>37</v>
      </c>
      <c r="AX327" s="13" t="s">
        <v>75</v>
      </c>
      <c r="AY327" s="243" t="s">
        <v>147</v>
      </c>
    </row>
    <row r="328" s="13" customFormat="1">
      <c r="A328" s="13"/>
      <c r="B328" s="234"/>
      <c r="C328" s="235"/>
      <c r="D328" s="227" t="s">
        <v>160</v>
      </c>
      <c r="E328" s="236" t="s">
        <v>19</v>
      </c>
      <c r="F328" s="237" t="s">
        <v>500</v>
      </c>
      <c r="G328" s="235"/>
      <c r="H328" s="236" t="s">
        <v>19</v>
      </c>
      <c r="I328" s="238"/>
      <c r="J328" s="235"/>
      <c r="K328" s="235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160</v>
      </c>
      <c r="AU328" s="243" t="s">
        <v>84</v>
      </c>
      <c r="AV328" s="13" t="s">
        <v>82</v>
      </c>
      <c r="AW328" s="13" t="s">
        <v>37</v>
      </c>
      <c r="AX328" s="13" t="s">
        <v>75</v>
      </c>
      <c r="AY328" s="243" t="s">
        <v>147</v>
      </c>
    </row>
    <row r="329" s="14" customFormat="1">
      <c r="A329" s="14"/>
      <c r="B329" s="244"/>
      <c r="C329" s="245"/>
      <c r="D329" s="227" t="s">
        <v>160</v>
      </c>
      <c r="E329" s="246" t="s">
        <v>19</v>
      </c>
      <c r="F329" s="247" t="s">
        <v>82</v>
      </c>
      <c r="G329" s="245"/>
      <c r="H329" s="248">
        <v>1</v>
      </c>
      <c r="I329" s="249"/>
      <c r="J329" s="245"/>
      <c r="K329" s="245"/>
      <c r="L329" s="250"/>
      <c r="M329" s="276"/>
      <c r="N329" s="277"/>
      <c r="O329" s="277"/>
      <c r="P329" s="277"/>
      <c r="Q329" s="277"/>
      <c r="R329" s="277"/>
      <c r="S329" s="277"/>
      <c r="T329" s="27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160</v>
      </c>
      <c r="AU329" s="254" t="s">
        <v>84</v>
      </c>
      <c r="AV329" s="14" t="s">
        <v>84</v>
      </c>
      <c r="AW329" s="14" t="s">
        <v>37</v>
      </c>
      <c r="AX329" s="14" t="s">
        <v>82</v>
      </c>
      <c r="AY329" s="254" t="s">
        <v>147</v>
      </c>
    </row>
    <row r="330" s="2" customFormat="1" ht="6.96" customHeight="1">
      <c r="A330" s="40"/>
      <c r="B330" s="61"/>
      <c r="C330" s="62"/>
      <c r="D330" s="62"/>
      <c r="E330" s="62"/>
      <c r="F330" s="62"/>
      <c r="G330" s="62"/>
      <c r="H330" s="62"/>
      <c r="I330" s="62"/>
      <c r="J330" s="62"/>
      <c r="K330" s="62"/>
      <c r="L330" s="46"/>
      <c r="M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</row>
  </sheetData>
  <sheetProtection sheet="1" autoFilter="0" formatColumns="0" formatRows="0" objects="1" scenarios="1" spinCount="100000" saltValue="9XtAEuGMFoUaCaWZ3LXV5Stg/QMRNGPNOYuA9MuA+J+xFQ0rqIIylZ/ap21n4pT1akQ67Afa9E2PuX2t5XVINQ==" hashValue="7K+CAU6pyMzvQDdJ09tzzY4cTTpaqJVFuuPw2Pa8EcstqlhTCsWddaI/t8nt1uzLf8wbgWKFa5MQWcNWWI2BgQ==" algorithmName="SHA-512" password="CC35"/>
  <autoFilter ref="C92:K3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5_02/131213131"/>
    <hyperlink ref="F104" r:id="rId2" display="https://podminky.urs.cz/item/CS_URS_2025_02/161111502"/>
    <hyperlink ref="F112" r:id="rId3" display="https://podminky.urs.cz/item/CS_URS_2025_02/460010024"/>
    <hyperlink ref="F118" r:id="rId4" display="https://podminky.urs.cz/item/CS_URS_2025_02/460010025"/>
    <hyperlink ref="F124" r:id="rId5" display="https://podminky.urs.cz/item/CS_URS_2025_02/460131113"/>
    <hyperlink ref="F133" r:id="rId6" display="https://podminky.urs.cz/item/CS_URS_2025_02/460161152"/>
    <hyperlink ref="F139" r:id="rId7" display="https://podminky.urs.cz/item/CS_URS_2025_02/460161312"/>
    <hyperlink ref="F145" r:id="rId8" display="https://podminky.urs.cz/item/CS_URS_2025_02/460341113"/>
    <hyperlink ref="F154" r:id="rId9" display="https://podminky.urs.cz/item/CS_URS_2025_02/460341121"/>
    <hyperlink ref="F164" r:id="rId10" display="https://podminky.urs.cz/item/CS_URS_2025_02/460431162"/>
    <hyperlink ref="F170" r:id="rId11" display="https://podminky.urs.cz/item/CS_URS_2025_02/460431332"/>
    <hyperlink ref="F176" r:id="rId12" display="https://podminky.urs.cz/item/CS_URS_2025_02/460631214"/>
    <hyperlink ref="F189" r:id="rId13" display="https://podminky.urs.cz/item/CS_URS_2025_02/460641113"/>
    <hyperlink ref="F198" r:id="rId14" display="https://podminky.urs.cz/item/CS_URS_2025_02/460641411"/>
    <hyperlink ref="F207" r:id="rId15" display="https://podminky.urs.cz/item/CS_URS_2025_02/460641412"/>
    <hyperlink ref="F216" r:id="rId16" display="https://podminky.urs.cz/item/CS_URS_2025_02/460661512"/>
    <hyperlink ref="F233" r:id="rId17" display="https://podminky.urs.cz/item/CS_URS_2025_02/220182039"/>
    <hyperlink ref="F250" r:id="rId18" display="https://podminky.urs.cz/item/CS_URS_2025_02/460742113"/>
    <hyperlink ref="F261" r:id="rId19" display="https://podminky.urs.cz/item/CS_URS_2025_02/460742112"/>
    <hyperlink ref="F284" r:id="rId20" display="https://podminky.urs.cz/item/CS_URS_2025_02/075002000"/>
    <hyperlink ref="F291" r:id="rId21" display="https://podminky.urs.cz/item/CS_URS_2025_02/012303000"/>
    <hyperlink ref="F298" r:id="rId22" display="https://podminky.urs.cz/item/CS_URS_2025_02/032002000"/>
    <hyperlink ref="F304" r:id="rId23" display="https://podminky.urs.cz/item/CS_URS_2025_02/034203000"/>
    <hyperlink ref="F317" r:id="rId24" display="https://podminky.urs.cz/item/CS_URS_2025_02/034503000"/>
    <hyperlink ref="F325" r:id="rId25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1004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1071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ROUND((SUM(BE91:BE303)),  2)</f>
        <v>0</v>
      </c>
      <c r="G35" s="40"/>
      <c r="H35" s="40"/>
      <c r="I35" s="159">
        <v>0.20999999999999999</v>
      </c>
      <c r="J35" s="158">
        <f>ROUND(((SUM(BE91:BE303))*I35),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ROUND((SUM(BF91:BF303)),  2)</f>
        <v>0</v>
      </c>
      <c r="G36" s="40"/>
      <c r="H36" s="40"/>
      <c r="I36" s="159">
        <v>0.12</v>
      </c>
      <c r="J36" s="158">
        <f>ROUND(((SUM(BF91:BF303))*I36),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ROUND((SUM(BG91:BG303)),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ROUND((SUM(BH91:BH303)),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ROUND((SUM(BI91:BI303)),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1004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412.2 - Technologie závorového systému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126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510</v>
      </c>
      <c r="E66" s="184"/>
      <c r="F66" s="184"/>
      <c r="G66" s="184"/>
      <c r="H66" s="184"/>
      <c r="I66" s="184"/>
      <c r="J66" s="185">
        <f>J158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128</v>
      </c>
      <c r="E67" s="179"/>
      <c r="F67" s="179"/>
      <c r="G67" s="179"/>
      <c r="H67" s="179"/>
      <c r="I67" s="179"/>
      <c r="J67" s="180">
        <f>J276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129</v>
      </c>
      <c r="E68" s="184"/>
      <c r="F68" s="184"/>
      <c r="G68" s="184"/>
      <c r="H68" s="184"/>
      <c r="I68" s="184"/>
      <c r="J68" s="185">
        <f>J277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511</v>
      </c>
      <c r="E69" s="184"/>
      <c r="F69" s="184"/>
      <c r="G69" s="184"/>
      <c r="H69" s="184"/>
      <c r="I69" s="184"/>
      <c r="J69" s="185">
        <f>J290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132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 + R Voroněž_aktualizace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115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1004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412.2 - Technologie závorového systému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Brno</v>
      </c>
      <c r="G85" s="42"/>
      <c r="H85" s="42"/>
      <c r="I85" s="34" t="s">
        <v>23</v>
      </c>
      <c r="J85" s="74" t="str">
        <f>IF(J14="","",J14)</f>
        <v>1. 10. 2025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Brněnské komunikace, a.s.</v>
      </c>
      <c r="G87" s="42"/>
      <c r="H87" s="42"/>
      <c r="I87" s="34" t="s">
        <v>33</v>
      </c>
      <c r="J87" s="38" t="str">
        <f>E23</f>
        <v>AŽD Praha,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IF(E20="","",E20)</f>
        <v>Vyplň údaj</v>
      </c>
      <c r="G88" s="42"/>
      <c r="H88" s="42"/>
      <c r="I88" s="34" t="s">
        <v>38</v>
      </c>
      <c r="J88" s="38" t="str">
        <f>E26</f>
        <v>AŽD Praha,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133</v>
      </c>
      <c r="D90" s="190" t="s">
        <v>60</v>
      </c>
      <c r="E90" s="190" t="s">
        <v>56</v>
      </c>
      <c r="F90" s="190" t="s">
        <v>57</v>
      </c>
      <c r="G90" s="190" t="s">
        <v>134</v>
      </c>
      <c r="H90" s="190" t="s">
        <v>135</v>
      </c>
      <c r="I90" s="190" t="s">
        <v>136</v>
      </c>
      <c r="J90" s="190" t="s">
        <v>121</v>
      </c>
      <c r="K90" s="191" t="s">
        <v>137</v>
      </c>
      <c r="L90" s="192"/>
      <c r="M90" s="94" t="s">
        <v>19</v>
      </c>
      <c r="N90" s="95" t="s">
        <v>45</v>
      </c>
      <c r="O90" s="95" t="s">
        <v>138</v>
      </c>
      <c r="P90" s="95" t="s">
        <v>139</v>
      </c>
      <c r="Q90" s="95" t="s">
        <v>140</v>
      </c>
      <c r="R90" s="95" t="s">
        <v>141</v>
      </c>
      <c r="S90" s="95" t="s">
        <v>142</v>
      </c>
      <c r="T90" s="96" t="s">
        <v>143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144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P92+P276</f>
        <v>0</v>
      </c>
      <c r="Q91" s="98"/>
      <c r="R91" s="195">
        <f>R92+R276</f>
        <v>0.35846787000000002</v>
      </c>
      <c r="S91" s="98"/>
      <c r="T91" s="196">
        <f>T92+T276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74</v>
      </c>
      <c r="AU91" s="19" t="s">
        <v>122</v>
      </c>
      <c r="BK91" s="197">
        <f>BK92+BK276</f>
        <v>0</v>
      </c>
    </row>
    <row r="92" s="12" customFormat="1" ht="25.92" customHeight="1">
      <c r="A92" s="12"/>
      <c r="B92" s="198"/>
      <c r="C92" s="199"/>
      <c r="D92" s="200" t="s">
        <v>74</v>
      </c>
      <c r="E92" s="201" t="s">
        <v>169</v>
      </c>
      <c r="F92" s="201" t="s">
        <v>170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P93+P158</f>
        <v>0</v>
      </c>
      <c r="Q92" s="206"/>
      <c r="R92" s="207">
        <f>R93+R158</f>
        <v>0.35846787000000002</v>
      </c>
      <c r="S92" s="206"/>
      <c r="T92" s="208">
        <f>T93+T158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171</v>
      </c>
      <c r="AT92" s="210" t="s">
        <v>74</v>
      </c>
      <c r="AU92" s="210" t="s">
        <v>75</v>
      </c>
      <c r="AY92" s="209" t="s">
        <v>147</v>
      </c>
      <c r="BK92" s="211">
        <f>BK93+BK158</f>
        <v>0</v>
      </c>
    </row>
    <row r="93" s="12" customFormat="1" ht="22.8" customHeight="1">
      <c r="A93" s="12"/>
      <c r="B93" s="198"/>
      <c r="C93" s="199"/>
      <c r="D93" s="200" t="s">
        <v>74</v>
      </c>
      <c r="E93" s="212" t="s">
        <v>172</v>
      </c>
      <c r="F93" s="212" t="s">
        <v>173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SUM(P94:P157)</f>
        <v>0</v>
      </c>
      <c r="Q93" s="206"/>
      <c r="R93" s="207">
        <f>SUM(R94:R157)</f>
        <v>0.33322787000000004</v>
      </c>
      <c r="S93" s="206"/>
      <c r="T93" s="208">
        <f>SUM(T94:T157)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171</v>
      </c>
      <c r="AT93" s="210" t="s">
        <v>74</v>
      </c>
      <c r="AU93" s="210" t="s">
        <v>82</v>
      </c>
      <c r="AY93" s="209" t="s">
        <v>147</v>
      </c>
      <c r="BK93" s="211">
        <f>SUM(BK94:BK157)</f>
        <v>0</v>
      </c>
    </row>
    <row r="94" s="2" customFormat="1" ht="24.15" customHeight="1">
      <c r="A94" s="40"/>
      <c r="B94" s="41"/>
      <c r="C94" s="214" t="s">
        <v>82</v>
      </c>
      <c r="D94" s="214" t="s">
        <v>149</v>
      </c>
      <c r="E94" s="215" t="s">
        <v>174</v>
      </c>
      <c r="F94" s="216" t="s">
        <v>175</v>
      </c>
      <c r="G94" s="217" t="s">
        <v>176</v>
      </c>
      <c r="H94" s="218">
        <v>376</v>
      </c>
      <c r="I94" s="219"/>
      <c r="J94" s="220">
        <f>ROUND(I94*H94,2)</f>
        <v>0</v>
      </c>
      <c r="K94" s="216" t="s">
        <v>153</v>
      </c>
      <c r="L94" s="46"/>
      <c r="M94" s="221" t="s">
        <v>19</v>
      </c>
      <c r="N94" s="222" t="s">
        <v>46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177</v>
      </c>
      <c r="AT94" s="225" t="s">
        <v>149</v>
      </c>
      <c r="AU94" s="225" t="s">
        <v>84</v>
      </c>
      <c r="AY94" s="19" t="s">
        <v>147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82</v>
      </c>
      <c r="BK94" s="226">
        <f>ROUND(I94*H94,2)</f>
        <v>0</v>
      </c>
      <c r="BL94" s="19" t="s">
        <v>177</v>
      </c>
      <c r="BM94" s="225" t="s">
        <v>1072</v>
      </c>
    </row>
    <row r="95" s="2" customFormat="1">
      <c r="A95" s="40"/>
      <c r="B95" s="41"/>
      <c r="C95" s="42"/>
      <c r="D95" s="227" t="s">
        <v>156</v>
      </c>
      <c r="E95" s="42"/>
      <c r="F95" s="228" t="s">
        <v>179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156</v>
      </c>
      <c r="AU95" s="19" t="s">
        <v>84</v>
      </c>
    </row>
    <row r="96" s="2" customFormat="1">
      <c r="A96" s="40"/>
      <c r="B96" s="41"/>
      <c r="C96" s="42"/>
      <c r="D96" s="232" t="s">
        <v>158</v>
      </c>
      <c r="E96" s="42"/>
      <c r="F96" s="233" t="s">
        <v>180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158</v>
      </c>
      <c r="AU96" s="19" t="s">
        <v>84</v>
      </c>
    </row>
    <row r="97" s="13" customFormat="1">
      <c r="A97" s="13"/>
      <c r="B97" s="234"/>
      <c r="C97" s="235"/>
      <c r="D97" s="227" t="s">
        <v>160</v>
      </c>
      <c r="E97" s="236" t="s">
        <v>19</v>
      </c>
      <c r="F97" s="237" t="s">
        <v>1007</v>
      </c>
      <c r="G97" s="235"/>
      <c r="H97" s="236" t="s">
        <v>19</v>
      </c>
      <c r="I97" s="238"/>
      <c r="J97" s="235"/>
      <c r="K97" s="235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160</v>
      </c>
      <c r="AU97" s="243" t="s">
        <v>84</v>
      </c>
      <c r="AV97" s="13" t="s">
        <v>82</v>
      </c>
      <c r="AW97" s="13" t="s">
        <v>37</v>
      </c>
      <c r="AX97" s="13" t="s">
        <v>75</v>
      </c>
      <c r="AY97" s="243" t="s">
        <v>147</v>
      </c>
    </row>
    <row r="98" s="13" customFormat="1">
      <c r="A98" s="13"/>
      <c r="B98" s="234"/>
      <c r="C98" s="235"/>
      <c r="D98" s="227" t="s">
        <v>160</v>
      </c>
      <c r="E98" s="236" t="s">
        <v>19</v>
      </c>
      <c r="F98" s="237" t="s">
        <v>181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160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147</v>
      </c>
    </row>
    <row r="99" s="14" customFormat="1">
      <c r="A99" s="14"/>
      <c r="B99" s="244"/>
      <c r="C99" s="245"/>
      <c r="D99" s="227" t="s">
        <v>160</v>
      </c>
      <c r="E99" s="246" t="s">
        <v>19</v>
      </c>
      <c r="F99" s="247" t="s">
        <v>1073</v>
      </c>
      <c r="G99" s="245"/>
      <c r="H99" s="248">
        <v>376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160</v>
      </c>
      <c r="AU99" s="254" t="s">
        <v>84</v>
      </c>
      <c r="AV99" s="14" t="s">
        <v>84</v>
      </c>
      <c r="AW99" s="14" t="s">
        <v>37</v>
      </c>
      <c r="AX99" s="14" t="s">
        <v>82</v>
      </c>
      <c r="AY99" s="254" t="s">
        <v>147</v>
      </c>
    </row>
    <row r="100" s="2" customFormat="1" ht="16.5" customHeight="1">
      <c r="A100" s="40"/>
      <c r="B100" s="41"/>
      <c r="C100" s="255" t="s">
        <v>84</v>
      </c>
      <c r="D100" s="255" t="s">
        <v>169</v>
      </c>
      <c r="E100" s="256" t="s">
        <v>183</v>
      </c>
      <c r="F100" s="257" t="s">
        <v>184</v>
      </c>
      <c r="G100" s="258" t="s">
        <v>185</v>
      </c>
      <c r="H100" s="259">
        <v>150.40000000000001</v>
      </c>
      <c r="I100" s="260"/>
      <c r="J100" s="261">
        <f>ROUND(I100*H100,2)</f>
        <v>0</v>
      </c>
      <c r="K100" s="257" t="s">
        <v>153</v>
      </c>
      <c r="L100" s="262"/>
      <c r="M100" s="263" t="s">
        <v>19</v>
      </c>
      <c r="N100" s="264" t="s">
        <v>46</v>
      </c>
      <c r="O100" s="86"/>
      <c r="P100" s="223">
        <f>O100*H100</f>
        <v>0</v>
      </c>
      <c r="Q100" s="223">
        <v>0.001</v>
      </c>
      <c r="R100" s="223">
        <f>Q100*H100</f>
        <v>0.15040000000000001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186</v>
      </c>
      <c r="AT100" s="225" t="s">
        <v>169</v>
      </c>
      <c r="AU100" s="225" t="s">
        <v>84</v>
      </c>
      <c r="AY100" s="19" t="s">
        <v>147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82</v>
      </c>
      <c r="BK100" s="226">
        <f>ROUND(I100*H100,2)</f>
        <v>0</v>
      </c>
      <c r="BL100" s="19" t="s">
        <v>177</v>
      </c>
      <c r="BM100" s="225" t="s">
        <v>1074</v>
      </c>
    </row>
    <row r="101" s="2" customFormat="1">
      <c r="A101" s="40"/>
      <c r="B101" s="41"/>
      <c r="C101" s="42"/>
      <c r="D101" s="227" t="s">
        <v>156</v>
      </c>
      <c r="E101" s="42"/>
      <c r="F101" s="228" t="s">
        <v>184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156</v>
      </c>
      <c r="AU101" s="19" t="s">
        <v>84</v>
      </c>
    </row>
    <row r="102" s="13" customFormat="1">
      <c r="A102" s="13"/>
      <c r="B102" s="234"/>
      <c r="C102" s="235"/>
      <c r="D102" s="227" t="s">
        <v>160</v>
      </c>
      <c r="E102" s="236" t="s">
        <v>19</v>
      </c>
      <c r="F102" s="237" t="s">
        <v>188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160</v>
      </c>
      <c r="AU102" s="243" t="s">
        <v>84</v>
      </c>
      <c r="AV102" s="13" t="s">
        <v>82</v>
      </c>
      <c r="AW102" s="13" t="s">
        <v>37</v>
      </c>
      <c r="AX102" s="13" t="s">
        <v>75</v>
      </c>
      <c r="AY102" s="243" t="s">
        <v>147</v>
      </c>
    </row>
    <row r="103" s="13" customFormat="1">
      <c r="A103" s="13"/>
      <c r="B103" s="234"/>
      <c r="C103" s="235"/>
      <c r="D103" s="227" t="s">
        <v>160</v>
      </c>
      <c r="E103" s="236" t="s">
        <v>19</v>
      </c>
      <c r="F103" s="237" t="s">
        <v>189</v>
      </c>
      <c r="G103" s="235"/>
      <c r="H103" s="236" t="s">
        <v>19</v>
      </c>
      <c r="I103" s="238"/>
      <c r="J103" s="235"/>
      <c r="K103" s="235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160</v>
      </c>
      <c r="AU103" s="243" t="s">
        <v>84</v>
      </c>
      <c r="AV103" s="13" t="s">
        <v>82</v>
      </c>
      <c r="AW103" s="13" t="s">
        <v>37</v>
      </c>
      <c r="AX103" s="13" t="s">
        <v>75</v>
      </c>
      <c r="AY103" s="243" t="s">
        <v>147</v>
      </c>
    </row>
    <row r="104" s="13" customFormat="1">
      <c r="A104" s="13"/>
      <c r="B104" s="234"/>
      <c r="C104" s="235"/>
      <c r="D104" s="227" t="s">
        <v>160</v>
      </c>
      <c r="E104" s="236" t="s">
        <v>19</v>
      </c>
      <c r="F104" s="237" t="s">
        <v>1007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160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147</v>
      </c>
    </row>
    <row r="105" s="13" customFormat="1">
      <c r="A105" s="13"/>
      <c r="B105" s="234"/>
      <c r="C105" s="235"/>
      <c r="D105" s="227" t="s">
        <v>160</v>
      </c>
      <c r="E105" s="236" t="s">
        <v>19</v>
      </c>
      <c r="F105" s="237" t="s">
        <v>181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160</v>
      </c>
      <c r="AU105" s="243" t="s">
        <v>84</v>
      </c>
      <c r="AV105" s="13" t="s">
        <v>82</v>
      </c>
      <c r="AW105" s="13" t="s">
        <v>37</v>
      </c>
      <c r="AX105" s="13" t="s">
        <v>75</v>
      </c>
      <c r="AY105" s="243" t="s">
        <v>147</v>
      </c>
    </row>
    <row r="106" s="14" customFormat="1">
      <c r="A106" s="14"/>
      <c r="B106" s="244"/>
      <c r="C106" s="245"/>
      <c r="D106" s="227" t="s">
        <v>160</v>
      </c>
      <c r="E106" s="246" t="s">
        <v>19</v>
      </c>
      <c r="F106" s="247" t="s">
        <v>1075</v>
      </c>
      <c r="G106" s="245"/>
      <c r="H106" s="248">
        <v>150.40000000000001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160</v>
      </c>
      <c r="AU106" s="254" t="s">
        <v>84</v>
      </c>
      <c r="AV106" s="14" t="s">
        <v>84</v>
      </c>
      <c r="AW106" s="14" t="s">
        <v>37</v>
      </c>
      <c r="AX106" s="14" t="s">
        <v>82</v>
      </c>
      <c r="AY106" s="254" t="s">
        <v>147</v>
      </c>
    </row>
    <row r="107" s="2" customFormat="1" ht="37.8" customHeight="1">
      <c r="A107" s="40"/>
      <c r="B107" s="41"/>
      <c r="C107" s="214" t="s">
        <v>171</v>
      </c>
      <c r="D107" s="214" t="s">
        <v>149</v>
      </c>
      <c r="E107" s="215" t="s">
        <v>527</v>
      </c>
      <c r="F107" s="216" t="s">
        <v>528</v>
      </c>
      <c r="G107" s="217" t="s">
        <v>176</v>
      </c>
      <c r="H107" s="218">
        <v>23</v>
      </c>
      <c r="I107" s="219"/>
      <c r="J107" s="220">
        <f>ROUND(I107*H107,2)</f>
        <v>0</v>
      </c>
      <c r="K107" s="216" t="s">
        <v>153</v>
      </c>
      <c r="L107" s="46"/>
      <c r="M107" s="221" t="s">
        <v>19</v>
      </c>
      <c r="N107" s="222" t="s">
        <v>46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177</v>
      </c>
      <c r="AT107" s="225" t="s">
        <v>149</v>
      </c>
      <c r="AU107" s="225" t="s">
        <v>84</v>
      </c>
      <c r="AY107" s="19" t="s">
        <v>147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82</v>
      </c>
      <c r="BK107" s="226">
        <f>ROUND(I107*H107,2)</f>
        <v>0</v>
      </c>
      <c r="BL107" s="19" t="s">
        <v>177</v>
      </c>
      <c r="BM107" s="225" t="s">
        <v>1076</v>
      </c>
    </row>
    <row r="108" s="2" customFormat="1">
      <c r="A108" s="40"/>
      <c r="B108" s="41"/>
      <c r="C108" s="42"/>
      <c r="D108" s="227" t="s">
        <v>156</v>
      </c>
      <c r="E108" s="42"/>
      <c r="F108" s="228" t="s">
        <v>530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156</v>
      </c>
      <c r="AU108" s="19" t="s">
        <v>84</v>
      </c>
    </row>
    <row r="109" s="2" customFormat="1">
      <c r="A109" s="40"/>
      <c r="B109" s="41"/>
      <c r="C109" s="42"/>
      <c r="D109" s="232" t="s">
        <v>158</v>
      </c>
      <c r="E109" s="42"/>
      <c r="F109" s="233" t="s">
        <v>531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158</v>
      </c>
      <c r="AU109" s="19" t="s">
        <v>84</v>
      </c>
    </row>
    <row r="110" s="13" customFormat="1">
      <c r="A110" s="13"/>
      <c r="B110" s="234"/>
      <c r="C110" s="235"/>
      <c r="D110" s="227" t="s">
        <v>160</v>
      </c>
      <c r="E110" s="236" t="s">
        <v>19</v>
      </c>
      <c r="F110" s="237" t="s">
        <v>1007</v>
      </c>
      <c r="G110" s="235"/>
      <c r="H110" s="236" t="s">
        <v>19</v>
      </c>
      <c r="I110" s="238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160</v>
      </c>
      <c r="AU110" s="243" t="s">
        <v>84</v>
      </c>
      <c r="AV110" s="13" t="s">
        <v>82</v>
      </c>
      <c r="AW110" s="13" t="s">
        <v>37</v>
      </c>
      <c r="AX110" s="13" t="s">
        <v>75</v>
      </c>
      <c r="AY110" s="243" t="s">
        <v>147</v>
      </c>
    </row>
    <row r="111" s="13" customFormat="1">
      <c r="A111" s="13"/>
      <c r="B111" s="234"/>
      <c r="C111" s="235"/>
      <c r="D111" s="227" t="s">
        <v>160</v>
      </c>
      <c r="E111" s="236" t="s">
        <v>19</v>
      </c>
      <c r="F111" s="237" t="s">
        <v>532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160</v>
      </c>
      <c r="AU111" s="243" t="s">
        <v>84</v>
      </c>
      <c r="AV111" s="13" t="s">
        <v>82</v>
      </c>
      <c r="AW111" s="13" t="s">
        <v>37</v>
      </c>
      <c r="AX111" s="13" t="s">
        <v>75</v>
      </c>
      <c r="AY111" s="243" t="s">
        <v>147</v>
      </c>
    </row>
    <row r="112" s="14" customFormat="1">
      <c r="A112" s="14"/>
      <c r="B112" s="244"/>
      <c r="C112" s="245"/>
      <c r="D112" s="227" t="s">
        <v>160</v>
      </c>
      <c r="E112" s="246" t="s">
        <v>19</v>
      </c>
      <c r="F112" s="247" t="s">
        <v>1077</v>
      </c>
      <c r="G112" s="245"/>
      <c r="H112" s="248">
        <v>23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160</v>
      </c>
      <c r="AU112" s="254" t="s">
        <v>84</v>
      </c>
      <c r="AV112" s="14" t="s">
        <v>84</v>
      </c>
      <c r="AW112" s="14" t="s">
        <v>37</v>
      </c>
      <c r="AX112" s="14" t="s">
        <v>82</v>
      </c>
      <c r="AY112" s="254" t="s">
        <v>147</v>
      </c>
    </row>
    <row r="113" s="2" customFormat="1" ht="24.15" customHeight="1">
      <c r="A113" s="40"/>
      <c r="B113" s="41"/>
      <c r="C113" s="255" t="s">
        <v>154</v>
      </c>
      <c r="D113" s="255" t="s">
        <v>169</v>
      </c>
      <c r="E113" s="256" t="s">
        <v>533</v>
      </c>
      <c r="F113" s="257" t="s">
        <v>534</v>
      </c>
      <c r="G113" s="258" t="s">
        <v>176</v>
      </c>
      <c r="H113" s="259">
        <v>24.149999999999999</v>
      </c>
      <c r="I113" s="260"/>
      <c r="J113" s="261">
        <f>ROUND(I113*H113,2)</f>
        <v>0</v>
      </c>
      <c r="K113" s="257" t="s">
        <v>153</v>
      </c>
      <c r="L113" s="262"/>
      <c r="M113" s="263" t="s">
        <v>19</v>
      </c>
      <c r="N113" s="264" t="s">
        <v>46</v>
      </c>
      <c r="O113" s="86"/>
      <c r="P113" s="223">
        <f>O113*H113</f>
        <v>0</v>
      </c>
      <c r="Q113" s="223">
        <v>0.00012</v>
      </c>
      <c r="R113" s="223">
        <f>Q113*H113</f>
        <v>0.002898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186</v>
      </c>
      <c r="AT113" s="225" t="s">
        <v>169</v>
      </c>
      <c r="AU113" s="225" t="s">
        <v>84</v>
      </c>
      <c r="AY113" s="19" t="s">
        <v>147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82</v>
      </c>
      <c r="BK113" s="226">
        <f>ROUND(I113*H113,2)</f>
        <v>0</v>
      </c>
      <c r="BL113" s="19" t="s">
        <v>177</v>
      </c>
      <c r="BM113" s="225" t="s">
        <v>1078</v>
      </c>
    </row>
    <row r="114" s="2" customFormat="1">
      <c r="A114" s="40"/>
      <c r="B114" s="41"/>
      <c r="C114" s="42"/>
      <c r="D114" s="227" t="s">
        <v>156</v>
      </c>
      <c r="E114" s="42"/>
      <c r="F114" s="228" t="s">
        <v>534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156</v>
      </c>
      <c r="AU114" s="19" t="s">
        <v>84</v>
      </c>
    </row>
    <row r="115" s="13" customFormat="1">
      <c r="A115" s="13"/>
      <c r="B115" s="234"/>
      <c r="C115" s="235"/>
      <c r="D115" s="227" t="s">
        <v>160</v>
      </c>
      <c r="E115" s="236" t="s">
        <v>19</v>
      </c>
      <c r="F115" s="237" t="s">
        <v>1007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160</v>
      </c>
      <c r="AU115" s="243" t="s">
        <v>84</v>
      </c>
      <c r="AV115" s="13" t="s">
        <v>82</v>
      </c>
      <c r="AW115" s="13" t="s">
        <v>37</v>
      </c>
      <c r="AX115" s="13" t="s">
        <v>75</v>
      </c>
      <c r="AY115" s="243" t="s">
        <v>147</v>
      </c>
    </row>
    <row r="116" s="13" customFormat="1">
      <c r="A116" s="13"/>
      <c r="B116" s="234"/>
      <c r="C116" s="235"/>
      <c r="D116" s="227" t="s">
        <v>160</v>
      </c>
      <c r="E116" s="236" t="s">
        <v>19</v>
      </c>
      <c r="F116" s="237" t="s">
        <v>532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160</v>
      </c>
      <c r="AU116" s="243" t="s">
        <v>84</v>
      </c>
      <c r="AV116" s="13" t="s">
        <v>82</v>
      </c>
      <c r="AW116" s="13" t="s">
        <v>37</v>
      </c>
      <c r="AX116" s="13" t="s">
        <v>75</v>
      </c>
      <c r="AY116" s="243" t="s">
        <v>147</v>
      </c>
    </row>
    <row r="117" s="13" customFormat="1">
      <c r="A117" s="13"/>
      <c r="B117" s="234"/>
      <c r="C117" s="235"/>
      <c r="D117" s="227" t="s">
        <v>160</v>
      </c>
      <c r="E117" s="236" t="s">
        <v>19</v>
      </c>
      <c r="F117" s="237" t="s">
        <v>203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160</v>
      </c>
      <c r="AU117" s="243" t="s">
        <v>84</v>
      </c>
      <c r="AV117" s="13" t="s">
        <v>82</v>
      </c>
      <c r="AW117" s="13" t="s">
        <v>37</v>
      </c>
      <c r="AX117" s="13" t="s">
        <v>75</v>
      </c>
      <c r="AY117" s="243" t="s">
        <v>147</v>
      </c>
    </row>
    <row r="118" s="14" customFormat="1">
      <c r="A118" s="14"/>
      <c r="B118" s="244"/>
      <c r="C118" s="245"/>
      <c r="D118" s="227" t="s">
        <v>160</v>
      </c>
      <c r="E118" s="246" t="s">
        <v>19</v>
      </c>
      <c r="F118" s="247" t="s">
        <v>1079</v>
      </c>
      <c r="G118" s="245"/>
      <c r="H118" s="248">
        <v>24.149999999999999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160</v>
      </c>
      <c r="AU118" s="254" t="s">
        <v>84</v>
      </c>
      <c r="AV118" s="14" t="s">
        <v>84</v>
      </c>
      <c r="AW118" s="14" t="s">
        <v>37</v>
      </c>
      <c r="AX118" s="14" t="s">
        <v>82</v>
      </c>
      <c r="AY118" s="254" t="s">
        <v>147</v>
      </c>
    </row>
    <row r="119" s="2" customFormat="1" ht="37.8" customHeight="1">
      <c r="A119" s="40"/>
      <c r="B119" s="41"/>
      <c r="C119" s="214" t="s">
        <v>191</v>
      </c>
      <c r="D119" s="214" t="s">
        <v>149</v>
      </c>
      <c r="E119" s="215" t="s">
        <v>527</v>
      </c>
      <c r="F119" s="216" t="s">
        <v>528</v>
      </c>
      <c r="G119" s="217" t="s">
        <v>176</v>
      </c>
      <c r="H119" s="218">
        <v>319</v>
      </c>
      <c r="I119" s="219"/>
      <c r="J119" s="220">
        <f>ROUND(I119*H119,2)</f>
        <v>0</v>
      </c>
      <c r="K119" s="216" t="s">
        <v>153</v>
      </c>
      <c r="L119" s="46"/>
      <c r="M119" s="221" t="s">
        <v>19</v>
      </c>
      <c r="N119" s="222" t="s">
        <v>46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177</v>
      </c>
      <c r="AT119" s="225" t="s">
        <v>149</v>
      </c>
      <c r="AU119" s="225" t="s">
        <v>84</v>
      </c>
      <c r="AY119" s="19" t="s">
        <v>147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82</v>
      </c>
      <c r="BK119" s="226">
        <f>ROUND(I119*H119,2)</f>
        <v>0</v>
      </c>
      <c r="BL119" s="19" t="s">
        <v>177</v>
      </c>
      <c r="BM119" s="225" t="s">
        <v>1080</v>
      </c>
    </row>
    <row r="120" s="2" customFormat="1">
      <c r="A120" s="40"/>
      <c r="B120" s="41"/>
      <c r="C120" s="42"/>
      <c r="D120" s="227" t="s">
        <v>156</v>
      </c>
      <c r="E120" s="42"/>
      <c r="F120" s="228" t="s">
        <v>530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156</v>
      </c>
      <c r="AU120" s="19" t="s">
        <v>84</v>
      </c>
    </row>
    <row r="121" s="2" customFormat="1">
      <c r="A121" s="40"/>
      <c r="B121" s="41"/>
      <c r="C121" s="42"/>
      <c r="D121" s="232" t="s">
        <v>158</v>
      </c>
      <c r="E121" s="42"/>
      <c r="F121" s="233" t="s">
        <v>531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158</v>
      </c>
      <c r="AU121" s="19" t="s">
        <v>84</v>
      </c>
    </row>
    <row r="122" s="13" customFormat="1">
      <c r="A122" s="13"/>
      <c r="B122" s="234"/>
      <c r="C122" s="235"/>
      <c r="D122" s="227" t="s">
        <v>160</v>
      </c>
      <c r="E122" s="236" t="s">
        <v>19</v>
      </c>
      <c r="F122" s="237" t="s">
        <v>1007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160</v>
      </c>
      <c r="AU122" s="243" t="s">
        <v>84</v>
      </c>
      <c r="AV122" s="13" t="s">
        <v>82</v>
      </c>
      <c r="AW122" s="13" t="s">
        <v>37</v>
      </c>
      <c r="AX122" s="13" t="s">
        <v>75</v>
      </c>
      <c r="AY122" s="243" t="s">
        <v>147</v>
      </c>
    </row>
    <row r="123" s="13" customFormat="1">
      <c r="A123" s="13"/>
      <c r="B123" s="234"/>
      <c r="C123" s="235"/>
      <c r="D123" s="227" t="s">
        <v>160</v>
      </c>
      <c r="E123" s="236" t="s">
        <v>19</v>
      </c>
      <c r="F123" s="237" t="s">
        <v>538</v>
      </c>
      <c r="G123" s="235"/>
      <c r="H123" s="236" t="s">
        <v>19</v>
      </c>
      <c r="I123" s="238"/>
      <c r="J123" s="235"/>
      <c r="K123" s="235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160</v>
      </c>
      <c r="AU123" s="243" t="s">
        <v>84</v>
      </c>
      <c r="AV123" s="13" t="s">
        <v>82</v>
      </c>
      <c r="AW123" s="13" t="s">
        <v>37</v>
      </c>
      <c r="AX123" s="13" t="s">
        <v>75</v>
      </c>
      <c r="AY123" s="243" t="s">
        <v>147</v>
      </c>
    </row>
    <row r="124" s="14" customFormat="1">
      <c r="A124" s="14"/>
      <c r="B124" s="244"/>
      <c r="C124" s="245"/>
      <c r="D124" s="227" t="s">
        <v>160</v>
      </c>
      <c r="E124" s="246" t="s">
        <v>19</v>
      </c>
      <c r="F124" s="247" t="s">
        <v>1081</v>
      </c>
      <c r="G124" s="245"/>
      <c r="H124" s="248">
        <v>319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160</v>
      </c>
      <c r="AU124" s="254" t="s">
        <v>84</v>
      </c>
      <c r="AV124" s="14" t="s">
        <v>84</v>
      </c>
      <c r="AW124" s="14" t="s">
        <v>37</v>
      </c>
      <c r="AX124" s="14" t="s">
        <v>82</v>
      </c>
      <c r="AY124" s="254" t="s">
        <v>147</v>
      </c>
    </row>
    <row r="125" s="2" customFormat="1" ht="24.15" customHeight="1">
      <c r="A125" s="40"/>
      <c r="B125" s="41"/>
      <c r="C125" s="255" t="s">
        <v>199</v>
      </c>
      <c r="D125" s="255" t="s">
        <v>169</v>
      </c>
      <c r="E125" s="256" t="s">
        <v>540</v>
      </c>
      <c r="F125" s="257" t="s">
        <v>541</v>
      </c>
      <c r="G125" s="258" t="s">
        <v>176</v>
      </c>
      <c r="H125" s="259">
        <v>385.19299999999998</v>
      </c>
      <c r="I125" s="260"/>
      <c r="J125" s="261">
        <f>ROUND(I125*H125,2)</f>
        <v>0</v>
      </c>
      <c r="K125" s="257" t="s">
        <v>153</v>
      </c>
      <c r="L125" s="262"/>
      <c r="M125" s="263" t="s">
        <v>19</v>
      </c>
      <c r="N125" s="264" t="s">
        <v>46</v>
      </c>
      <c r="O125" s="86"/>
      <c r="P125" s="223">
        <f>O125*H125</f>
        <v>0</v>
      </c>
      <c r="Q125" s="223">
        <v>0.00017000000000000001</v>
      </c>
      <c r="R125" s="223">
        <f>Q125*H125</f>
        <v>0.065482810000000002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186</v>
      </c>
      <c r="AT125" s="225" t="s">
        <v>169</v>
      </c>
      <c r="AU125" s="225" t="s">
        <v>84</v>
      </c>
      <c r="AY125" s="19" t="s">
        <v>147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82</v>
      </c>
      <c r="BK125" s="226">
        <f>ROUND(I125*H125,2)</f>
        <v>0</v>
      </c>
      <c r="BL125" s="19" t="s">
        <v>177</v>
      </c>
      <c r="BM125" s="225" t="s">
        <v>1082</v>
      </c>
    </row>
    <row r="126" s="2" customFormat="1">
      <c r="A126" s="40"/>
      <c r="B126" s="41"/>
      <c r="C126" s="42"/>
      <c r="D126" s="227" t="s">
        <v>156</v>
      </c>
      <c r="E126" s="42"/>
      <c r="F126" s="228" t="s">
        <v>541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156</v>
      </c>
      <c r="AU126" s="19" t="s">
        <v>84</v>
      </c>
    </row>
    <row r="127" s="13" customFormat="1">
      <c r="A127" s="13"/>
      <c r="B127" s="234"/>
      <c r="C127" s="235"/>
      <c r="D127" s="227" t="s">
        <v>160</v>
      </c>
      <c r="E127" s="236" t="s">
        <v>19</v>
      </c>
      <c r="F127" s="237" t="s">
        <v>1007</v>
      </c>
      <c r="G127" s="235"/>
      <c r="H127" s="236" t="s">
        <v>19</v>
      </c>
      <c r="I127" s="238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160</v>
      </c>
      <c r="AU127" s="243" t="s">
        <v>84</v>
      </c>
      <c r="AV127" s="13" t="s">
        <v>82</v>
      </c>
      <c r="AW127" s="13" t="s">
        <v>37</v>
      </c>
      <c r="AX127" s="13" t="s">
        <v>75</v>
      </c>
      <c r="AY127" s="243" t="s">
        <v>147</v>
      </c>
    </row>
    <row r="128" s="13" customFormat="1">
      <c r="A128" s="13"/>
      <c r="B128" s="234"/>
      <c r="C128" s="235"/>
      <c r="D128" s="227" t="s">
        <v>160</v>
      </c>
      <c r="E128" s="236" t="s">
        <v>19</v>
      </c>
      <c r="F128" s="237" t="s">
        <v>538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160</v>
      </c>
      <c r="AU128" s="243" t="s">
        <v>84</v>
      </c>
      <c r="AV128" s="13" t="s">
        <v>82</v>
      </c>
      <c r="AW128" s="13" t="s">
        <v>37</v>
      </c>
      <c r="AX128" s="13" t="s">
        <v>75</v>
      </c>
      <c r="AY128" s="243" t="s">
        <v>147</v>
      </c>
    </row>
    <row r="129" s="13" customFormat="1">
      <c r="A129" s="13"/>
      <c r="B129" s="234"/>
      <c r="C129" s="235"/>
      <c r="D129" s="227" t="s">
        <v>160</v>
      </c>
      <c r="E129" s="236" t="s">
        <v>19</v>
      </c>
      <c r="F129" s="237" t="s">
        <v>203</v>
      </c>
      <c r="G129" s="235"/>
      <c r="H129" s="236" t="s">
        <v>19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160</v>
      </c>
      <c r="AU129" s="243" t="s">
        <v>84</v>
      </c>
      <c r="AV129" s="13" t="s">
        <v>82</v>
      </c>
      <c r="AW129" s="13" t="s">
        <v>37</v>
      </c>
      <c r="AX129" s="13" t="s">
        <v>75</v>
      </c>
      <c r="AY129" s="243" t="s">
        <v>147</v>
      </c>
    </row>
    <row r="130" s="14" customFormat="1">
      <c r="A130" s="14"/>
      <c r="B130" s="244"/>
      <c r="C130" s="245"/>
      <c r="D130" s="227" t="s">
        <v>160</v>
      </c>
      <c r="E130" s="246" t="s">
        <v>19</v>
      </c>
      <c r="F130" s="247" t="s">
        <v>1083</v>
      </c>
      <c r="G130" s="245"/>
      <c r="H130" s="248">
        <v>334.94999999999999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160</v>
      </c>
      <c r="AU130" s="254" t="s">
        <v>84</v>
      </c>
      <c r="AV130" s="14" t="s">
        <v>84</v>
      </c>
      <c r="AW130" s="14" t="s">
        <v>37</v>
      </c>
      <c r="AX130" s="14" t="s">
        <v>82</v>
      </c>
      <c r="AY130" s="254" t="s">
        <v>147</v>
      </c>
    </row>
    <row r="131" s="14" customFormat="1">
      <c r="A131" s="14"/>
      <c r="B131" s="244"/>
      <c r="C131" s="245"/>
      <c r="D131" s="227" t="s">
        <v>160</v>
      </c>
      <c r="E131" s="245"/>
      <c r="F131" s="247" t="s">
        <v>1084</v>
      </c>
      <c r="G131" s="245"/>
      <c r="H131" s="248">
        <v>385.19299999999998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160</v>
      </c>
      <c r="AU131" s="254" t="s">
        <v>84</v>
      </c>
      <c r="AV131" s="14" t="s">
        <v>84</v>
      </c>
      <c r="AW131" s="14" t="s">
        <v>4</v>
      </c>
      <c r="AX131" s="14" t="s">
        <v>82</v>
      </c>
      <c r="AY131" s="254" t="s">
        <v>147</v>
      </c>
    </row>
    <row r="132" s="2" customFormat="1" ht="37.8" customHeight="1">
      <c r="A132" s="40"/>
      <c r="B132" s="41"/>
      <c r="C132" s="214" t="s">
        <v>205</v>
      </c>
      <c r="D132" s="214" t="s">
        <v>149</v>
      </c>
      <c r="E132" s="215" t="s">
        <v>192</v>
      </c>
      <c r="F132" s="216" t="s">
        <v>193</v>
      </c>
      <c r="G132" s="217" t="s">
        <v>176</v>
      </c>
      <c r="H132" s="218">
        <v>55</v>
      </c>
      <c r="I132" s="219"/>
      <c r="J132" s="220">
        <f>ROUND(I132*H132,2)</f>
        <v>0</v>
      </c>
      <c r="K132" s="216" t="s">
        <v>153</v>
      </c>
      <c r="L132" s="46"/>
      <c r="M132" s="221" t="s">
        <v>19</v>
      </c>
      <c r="N132" s="222" t="s">
        <v>46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177</v>
      </c>
      <c r="AT132" s="225" t="s">
        <v>149</v>
      </c>
      <c r="AU132" s="225" t="s">
        <v>84</v>
      </c>
      <c r="AY132" s="19" t="s">
        <v>147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82</v>
      </c>
      <c r="BK132" s="226">
        <f>ROUND(I132*H132,2)</f>
        <v>0</v>
      </c>
      <c r="BL132" s="19" t="s">
        <v>177</v>
      </c>
      <c r="BM132" s="225" t="s">
        <v>1085</v>
      </c>
    </row>
    <row r="133" s="2" customFormat="1">
      <c r="A133" s="40"/>
      <c r="B133" s="41"/>
      <c r="C133" s="42"/>
      <c r="D133" s="227" t="s">
        <v>156</v>
      </c>
      <c r="E133" s="42"/>
      <c r="F133" s="228" t="s">
        <v>195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156</v>
      </c>
      <c r="AU133" s="19" t="s">
        <v>84</v>
      </c>
    </row>
    <row r="134" s="2" customFormat="1">
      <c r="A134" s="40"/>
      <c r="B134" s="41"/>
      <c r="C134" s="42"/>
      <c r="D134" s="232" t="s">
        <v>158</v>
      </c>
      <c r="E134" s="42"/>
      <c r="F134" s="233" t="s">
        <v>196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158</v>
      </c>
      <c r="AU134" s="19" t="s">
        <v>84</v>
      </c>
    </row>
    <row r="135" s="13" customFormat="1">
      <c r="A135" s="13"/>
      <c r="B135" s="234"/>
      <c r="C135" s="235"/>
      <c r="D135" s="227" t="s">
        <v>160</v>
      </c>
      <c r="E135" s="236" t="s">
        <v>19</v>
      </c>
      <c r="F135" s="237" t="s">
        <v>1007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160</v>
      </c>
      <c r="AU135" s="243" t="s">
        <v>84</v>
      </c>
      <c r="AV135" s="13" t="s">
        <v>82</v>
      </c>
      <c r="AW135" s="13" t="s">
        <v>37</v>
      </c>
      <c r="AX135" s="13" t="s">
        <v>75</v>
      </c>
      <c r="AY135" s="243" t="s">
        <v>147</v>
      </c>
    </row>
    <row r="136" s="13" customFormat="1">
      <c r="A136" s="13"/>
      <c r="B136" s="234"/>
      <c r="C136" s="235"/>
      <c r="D136" s="227" t="s">
        <v>160</v>
      </c>
      <c r="E136" s="236" t="s">
        <v>19</v>
      </c>
      <c r="F136" s="237" t="s">
        <v>1086</v>
      </c>
      <c r="G136" s="235"/>
      <c r="H136" s="236" t="s">
        <v>19</v>
      </c>
      <c r="I136" s="238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160</v>
      </c>
      <c r="AU136" s="243" t="s">
        <v>84</v>
      </c>
      <c r="AV136" s="13" t="s">
        <v>82</v>
      </c>
      <c r="AW136" s="13" t="s">
        <v>37</v>
      </c>
      <c r="AX136" s="13" t="s">
        <v>75</v>
      </c>
      <c r="AY136" s="243" t="s">
        <v>147</v>
      </c>
    </row>
    <row r="137" s="14" customFormat="1">
      <c r="A137" s="14"/>
      <c r="B137" s="244"/>
      <c r="C137" s="245"/>
      <c r="D137" s="227" t="s">
        <v>160</v>
      </c>
      <c r="E137" s="246" t="s">
        <v>19</v>
      </c>
      <c r="F137" s="247" t="s">
        <v>1087</v>
      </c>
      <c r="G137" s="245"/>
      <c r="H137" s="248">
        <v>55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160</v>
      </c>
      <c r="AU137" s="254" t="s">
        <v>84</v>
      </c>
      <c r="AV137" s="14" t="s">
        <v>84</v>
      </c>
      <c r="AW137" s="14" t="s">
        <v>37</v>
      </c>
      <c r="AX137" s="14" t="s">
        <v>82</v>
      </c>
      <c r="AY137" s="254" t="s">
        <v>147</v>
      </c>
    </row>
    <row r="138" s="2" customFormat="1" ht="24.15" customHeight="1">
      <c r="A138" s="40"/>
      <c r="B138" s="41"/>
      <c r="C138" s="255" t="s">
        <v>213</v>
      </c>
      <c r="D138" s="255" t="s">
        <v>169</v>
      </c>
      <c r="E138" s="256" t="s">
        <v>1088</v>
      </c>
      <c r="F138" s="257" t="s">
        <v>1089</v>
      </c>
      <c r="G138" s="258" t="s">
        <v>176</v>
      </c>
      <c r="H138" s="259">
        <v>66.412999999999997</v>
      </c>
      <c r="I138" s="260"/>
      <c r="J138" s="261">
        <f>ROUND(I138*H138,2)</f>
        <v>0</v>
      </c>
      <c r="K138" s="257" t="s">
        <v>153</v>
      </c>
      <c r="L138" s="262"/>
      <c r="M138" s="263" t="s">
        <v>19</v>
      </c>
      <c r="N138" s="264" t="s">
        <v>46</v>
      </c>
      <c r="O138" s="86"/>
      <c r="P138" s="223">
        <f>O138*H138</f>
        <v>0</v>
      </c>
      <c r="Q138" s="223">
        <v>0.00042000000000000002</v>
      </c>
      <c r="R138" s="223">
        <f>Q138*H138</f>
        <v>0.027893459999999998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186</v>
      </c>
      <c r="AT138" s="225" t="s">
        <v>169</v>
      </c>
      <c r="AU138" s="225" t="s">
        <v>84</v>
      </c>
      <c r="AY138" s="19" t="s">
        <v>147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82</v>
      </c>
      <c r="BK138" s="226">
        <f>ROUND(I138*H138,2)</f>
        <v>0</v>
      </c>
      <c r="BL138" s="19" t="s">
        <v>177</v>
      </c>
      <c r="BM138" s="225" t="s">
        <v>1090</v>
      </c>
    </row>
    <row r="139" s="2" customFormat="1">
      <c r="A139" s="40"/>
      <c r="B139" s="41"/>
      <c r="C139" s="42"/>
      <c r="D139" s="227" t="s">
        <v>156</v>
      </c>
      <c r="E139" s="42"/>
      <c r="F139" s="228" t="s">
        <v>1089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156</v>
      </c>
      <c r="AU139" s="19" t="s">
        <v>84</v>
      </c>
    </row>
    <row r="140" s="13" customFormat="1">
      <c r="A140" s="13"/>
      <c r="B140" s="234"/>
      <c r="C140" s="235"/>
      <c r="D140" s="227" t="s">
        <v>160</v>
      </c>
      <c r="E140" s="236" t="s">
        <v>19</v>
      </c>
      <c r="F140" s="237" t="s">
        <v>1007</v>
      </c>
      <c r="G140" s="235"/>
      <c r="H140" s="236" t="s">
        <v>19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160</v>
      </c>
      <c r="AU140" s="243" t="s">
        <v>84</v>
      </c>
      <c r="AV140" s="13" t="s">
        <v>82</v>
      </c>
      <c r="AW140" s="13" t="s">
        <v>37</v>
      </c>
      <c r="AX140" s="13" t="s">
        <v>75</v>
      </c>
      <c r="AY140" s="243" t="s">
        <v>147</v>
      </c>
    </row>
    <row r="141" s="13" customFormat="1">
      <c r="A141" s="13"/>
      <c r="B141" s="234"/>
      <c r="C141" s="235"/>
      <c r="D141" s="227" t="s">
        <v>160</v>
      </c>
      <c r="E141" s="236" t="s">
        <v>19</v>
      </c>
      <c r="F141" s="237" t="s">
        <v>1086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160</v>
      </c>
      <c r="AU141" s="243" t="s">
        <v>84</v>
      </c>
      <c r="AV141" s="13" t="s">
        <v>82</v>
      </c>
      <c r="AW141" s="13" t="s">
        <v>37</v>
      </c>
      <c r="AX141" s="13" t="s">
        <v>75</v>
      </c>
      <c r="AY141" s="243" t="s">
        <v>147</v>
      </c>
    </row>
    <row r="142" s="13" customFormat="1">
      <c r="A142" s="13"/>
      <c r="B142" s="234"/>
      <c r="C142" s="235"/>
      <c r="D142" s="227" t="s">
        <v>160</v>
      </c>
      <c r="E142" s="236" t="s">
        <v>19</v>
      </c>
      <c r="F142" s="237" t="s">
        <v>203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160</v>
      </c>
      <c r="AU142" s="243" t="s">
        <v>84</v>
      </c>
      <c r="AV142" s="13" t="s">
        <v>82</v>
      </c>
      <c r="AW142" s="13" t="s">
        <v>37</v>
      </c>
      <c r="AX142" s="13" t="s">
        <v>75</v>
      </c>
      <c r="AY142" s="243" t="s">
        <v>147</v>
      </c>
    </row>
    <row r="143" s="14" customFormat="1">
      <c r="A143" s="14"/>
      <c r="B143" s="244"/>
      <c r="C143" s="245"/>
      <c r="D143" s="227" t="s">
        <v>160</v>
      </c>
      <c r="E143" s="246" t="s">
        <v>19</v>
      </c>
      <c r="F143" s="247" t="s">
        <v>1091</v>
      </c>
      <c r="G143" s="245"/>
      <c r="H143" s="248">
        <v>57.75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160</v>
      </c>
      <c r="AU143" s="254" t="s">
        <v>84</v>
      </c>
      <c r="AV143" s="14" t="s">
        <v>84</v>
      </c>
      <c r="AW143" s="14" t="s">
        <v>37</v>
      </c>
      <c r="AX143" s="14" t="s">
        <v>82</v>
      </c>
      <c r="AY143" s="254" t="s">
        <v>147</v>
      </c>
    </row>
    <row r="144" s="14" customFormat="1">
      <c r="A144" s="14"/>
      <c r="B144" s="244"/>
      <c r="C144" s="245"/>
      <c r="D144" s="227" t="s">
        <v>160</v>
      </c>
      <c r="E144" s="245"/>
      <c r="F144" s="247" t="s">
        <v>1092</v>
      </c>
      <c r="G144" s="245"/>
      <c r="H144" s="248">
        <v>66.412999999999997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160</v>
      </c>
      <c r="AU144" s="254" t="s">
        <v>84</v>
      </c>
      <c r="AV144" s="14" t="s">
        <v>84</v>
      </c>
      <c r="AW144" s="14" t="s">
        <v>4</v>
      </c>
      <c r="AX144" s="14" t="s">
        <v>82</v>
      </c>
      <c r="AY144" s="254" t="s">
        <v>147</v>
      </c>
    </row>
    <row r="145" s="2" customFormat="1" ht="37.8" customHeight="1">
      <c r="A145" s="40"/>
      <c r="B145" s="41"/>
      <c r="C145" s="214" t="s">
        <v>218</v>
      </c>
      <c r="D145" s="214" t="s">
        <v>149</v>
      </c>
      <c r="E145" s="215" t="s">
        <v>192</v>
      </c>
      <c r="F145" s="216" t="s">
        <v>193</v>
      </c>
      <c r="G145" s="217" t="s">
        <v>176</v>
      </c>
      <c r="H145" s="218">
        <v>112</v>
      </c>
      <c r="I145" s="219"/>
      <c r="J145" s="220">
        <f>ROUND(I145*H145,2)</f>
        <v>0</v>
      </c>
      <c r="K145" s="216" t="s">
        <v>153</v>
      </c>
      <c r="L145" s="46"/>
      <c r="M145" s="221" t="s">
        <v>19</v>
      </c>
      <c r="N145" s="222" t="s">
        <v>46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177</v>
      </c>
      <c r="AT145" s="225" t="s">
        <v>149</v>
      </c>
      <c r="AU145" s="225" t="s">
        <v>84</v>
      </c>
      <c r="AY145" s="19" t="s">
        <v>147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82</v>
      </c>
      <c r="BK145" s="226">
        <f>ROUND(I145*H145,2)</f>
        <v>0</v>
      </c>
      <c r="BL145" s="19" t="s">
        <v>177</v>
      </c>
      <c r="BM145" s="225" t="s">
        <v>1093</v>
      </c>
    </row>
    <row r="146" s="2" customFormat="1">
      <c r="A146" s="40"/>
      <c r="B146" s="41"/>
      <c r="C146" s="42"/>
      <c r="D146" s="227" t="s">
        <v>156</v>
      </c>
      <c r="E146" s="42"/>
      <c r="F146" s="228" t="s">
        <v>195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156</v>
      </c>
      <c r="AU146" s="19" t="s">
        <v>84</v>
      </c>
    </row>
    <row r="147" s="2" customFormat="1">
      <c r="A147" s="40"/>
      <c r="B147" s="41"/>
      <c r="C147" s="42"/>
      <c r="D147" s="232" t="s">
        <v>158</v>
      </c>
      <c r="E147" s="42"/>
      <c r="F147" s="233" t="s">
        <v>196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158</v>
      </c>
      <c r="AU147" s="19" t="s">
        <v>84</v>
      </c>
    </row>
    <row r="148" s="13" customFormat="1">
      <c r="A148" s="13"/>
      <c r="B148" s="234"/>
      <c r="C148" s="235"/>
      <c r="D148" s="227" t="s">
        <v>160</v>
      </c>
      <c r="E148" s="236" t="s">
        <v>19</v>
      </c>
      <c r="F148" s="237" t="s">
        <v>1007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160</v>
      </c>
      <c r="AU148" s="243" t="s">
        <v>84</v>
      </c>
      <c r="AV148" s="13" t="s">
        <v>82</v>
      </c>
      <c r="AW148" s="13" t="s">
        <v>37</v>
      </c>
      <c r="AX148" s="13" t="s">
        <v>75</v>
      </c>
      <c r="AY148" s="243" t="s">
        <v>147</v>
      </c>
    </row>
    <row r="149" s="13" customFormat="1">
      <c r="A149" s="13"/>
      <c r="B149" s="234"/>
      <c r="C149" s="235"/>
      <c r="D149" s="227" t="s">
        <v>160</v>
      </c>
      <c r="E149" s="236" t="s">
        <v>19</v>
      </c>
      <c r="F149" s="237" t="s">
        <v>197</v>
      </c>
      <c r="G149" s="235"/>
      <c r="H149" s="236" t="s">
        <v>19</v>
      </c>
      <c r="I149" s="238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160</v>
      </c>
      <c r="AU149" s="243" t="s">
        <v>84</v>
      </c>
      <c r="AV149" s="13" t="s">
        <v>82</v>
      </c>
      <c r="AW149" s="13" t="s">
        <v>37</v>
      </c>
      <c r="AX149" s="13" t="s">
        <v>75</v>
      </c>
      <c r="AY149" s="243" t="s">
        <v>147</v>
      </c>
    </row>
    <row r="150" s="14" customFormat="1">
      <c r="A150" s="14"/>
      <c r="B150" s="244"/>
      <c r="C150" s="245"/>
      <c r="D150" s="227" t="s">
        <v>160</v>
      </c>
      <c r="E150" s="246" t="s">
        <v>19</v>
      </c>
      <c r="F150" s="247" t="s">
        <v>1094</v>
      </c>
      <c r="G150" s="245"/>
      <c r="H150" s="248">
        <v>112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160</v>
      </c>
      <c r="AU150" s="254" t="s">
        <v>84</v>
      </c>
      <c r="AV150" s="14" t="s">
        <v>84</v>
      </c>
      <c r="AW150" s="14" t="s">
        <v>37</v>
      </c>
      <c r="AX150" s="14" t="s">
        <v>82</v>
      </c>
      <c r="AY150" s="254" t="s">
        <v>147</v>
      </c>
    </row>
    <row r="151" s="2" customFormat="1" ht="24.15" customHeight="1">
      <c r="A151" s="40"/>
      <c r="B151" s="41"/>
      <c r="C151" s="255" t="s">
        <v>226</v>
      </c>
      <c r="D151" s="255" t="s">
        <v>169</v>
      </c>
      <c r="E151" s="256" t="s">
        <v>200</v>
      </c>
      <c r="F151" s="257" t="s">
        <v>201</v>
      </c>
      <c r="G151" s="258" t="s">
        <v>176</v>
      </c>
      <c r="H151" s="259">
        <v>135.24000000000001</v>
      </c>
      <c r="I151" s="260"/>
      <c r="J151" s="261">
        <f>ROUND(I151*H151,2)</f>
        <v>0</v>
      </c>
      <c r="K151" s="257" t="s">
        <v>153</v>
      </c>
      <c r="L151" s="262"/>
      <c r="M151" s="263" t="s">
        <v>19</v>
      </c>
      <c r="N151" s="264" t="s">
        <v>46</v>
      </c>
      <c r="O151" s="86"/>
      <c r="P151" s="223">
        <f>O151*H151</f>
        <v>0</v>
      </c>
      <c r="Q151" s="223">
        <v>0.00064000000000000005</v>
      </c>
      <c r="R151" s="223">
        <f>Q151*H151</f>
        <v>0.086553600000000008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186</v>
      </c>
      <c r="AT151" s="225" t="s">
        <v>169</v>
      </c>
      <c r="AU151" s="225" t="s">
        <v>84</v>
      </c>
      <c r="AY151" s="19" t="s">
        <v>147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82</v>
      </c>
      <c r="BK151" s="226">
        <f>ROUND(I151*H151,2)</f>
        <v>0</v>
      </c>
      <c r="BL151" s="19" t="s">
        <v>177</v>
      </c>
      <c r="BM151" s="225" t="s">
        <v>1095</v>
      </c>
    </row>
    <row r="152" s="2" customFormat="1">
      <c r="A152" s="40"/>
      <c r="B152" s="41"/>
      <c r="C152" s="42"/>
      <c r="D152" s="227" t="s">
        <v>156</v>
      </c>
      <c r="E152" s="42"/>
      <c r="F152" s="228" t="s">
        <v>201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156</v>
      </c>
      <c r="AU152" s="19" t="s">
        <v>84</v>
      </c>
    </row>
    <row r="153" s="13" customFormat="1">
      <c r="A153" s="13"/>
      <c r="B153" s="234"/>
      <c r="C153" s="235"/>
      <c r="D153" s="227" t="s">
        <v>160</v>
      </c>
      <c r="E153" s="236" t="s">
        <v>19</v>
      </c>
      <c r="F153" s="237" t="s">
        <v>1007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160</v>
      </c>
      <c r="AU153" s="243" t="s">
        <v>84</v>
      </c>
      <c r="AV153" s="13" t="s">
        <v>82</v>
      </c>
      <c r="AW153" s="13" t="s">
        <v>37</v>
      </c>
      <c r="AX153" s="13" t="s">
        <v>75</v>
      </c>
      <c r="AY153" s="243" t="s">
        <v>147</v>
      </c>
    </row>
    <row r="154" s="13" customFormat="1">
      <c r="A154" s="13"/>
      <c r="B154" s="234"/>
      <c r="C154" s="235"/>
      <c r="D154" s="227" t="s">
        <v>160</v>
      </c>
      <c r="E154" s="236" t="s">
        <v>19</v>
      </c>
      <c r="F154" s="237" t="s">
        <v>197</v>
      </c>
      <c r="G154" s="235"/>
      <c r="H154" s="236" t="s">
        <v>19</v>
      </c>
      <c r="I154" s="238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160</v>
      </c>
      <c r="AU154" s="243" t="s">
        <v>84</v>
      </c>
      <c r="AV154" s="13" t="s">
        <v>82</v>
      </c>
      <c r="AW154" s="13" t="s">
        <v>37</v>
      </c>
      <c r="AX154" s="13" t="s">
        <v>75</v>
      </c>
      <c r="AY154" s="243" t="s">
        <v>147</v>
      </c>
    </row>
    <row r="155" s="13" customFormat="1">
      <c r="A155" s="13"/>
      <c r="B155" s="234"/>
      <c r="C155" s="235"/>
      <c r="D155" s="227" t="s">
        <v>160</v>
      </c>
      <c r="E155" s="236" t="s">
        <v>19</v>
      </c>
      <c r="F155" s="237" t="s">
        <v>203</v>
      </c>
      <c r="G155" s="235"/>
      <c r="H155" s="236" t="s">
        <v>19</v>
      </c>
      <c r="I155" s="238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160</v>
      </c>
      <c r="AU155" s="243" t="s">
        <v>84</v>
      </c>
      <c r="AV155" s="13" t="s">
        <v>82</v>
      </c>
      <c r="AW155" s="13" t="s">
        <v>37</v>
      </c>
      <c r="AX155" s="13" t="s">
        <v>75</v>
      </c>
      <c r="AY155" s="243" t="s">
        <v>147</v>
      </c>
    </row>
    <row r="156" s="14" customFormat="1">
      <c r="A156" s="14"/>
      <c r="B156" s="244"/>
      <c r="C156" s="245"/>
      <c r="D156" s="227" t="s">
        <v>160</v>
      </c>
      <c r="E156" s="246" t="s">
        <v>19</v>
      </c>
      <c r="F156" s="247" t="s">
        <v>1096</v>
      </c>
      <c r="G156" s="245"/>
      <c r="H156" s="248">
        <v>117.59999999999999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160</v>
      </c>
      <c r="AU156" s="254" t="s">
        <v>84</v>
      </c>
      <c r="AV156" s="14" t="s">
        <v>84</v>
      </c>
      <c r="AW156" s="14" t="s">
        <v>37</v>
      </c>
      <c r="AX156" s="14" t="s">
        <v>82</v>
      </c>
      <c r="AY156" s="254" t="s">
        <v>147</v>
      </c>
    </row>
    <row r="157" s="14" customFormat="1">
      <c r="A157" s="14"/>
      <c r="B157" s="244"/>
      <c r="C157" s="245"/>
      <c r="D157" s="227" t="s">
        <v>160</v>
      </c>
      <c r="E157" s="245"/>
      <c r="F157" s="247" t="s">
        <v>1097</v>
      </c>
      <c r="G157" s="245"/>
      <c r="H157" s="248">
        <v>135.24000000000001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160</v>
      </c>
      <c r="AU157" s="254" t="s">
        <v>84</v>
      </c>
      <c r="AV157" s="14" t="s">
        <v>84</v>
      </c>
      <c r="AW157" s="14" t="s">
        <v>4</v>
      </c>
      <c r="AX157" s="14" t="s">
        <v>82</v>
      </c>
      <c r="AY157" s="254" t="s">
        <v>147</v>
      </c>
    </row>
    <row r="158" s="12" customFormat="1" ht="22.8" customHeight="1">
      <c r="A158" s="12"/>
      <c r="B158" s="198"/>
      <c r="C158" s="199"/>
      <c r="D158" s="200" t="s">
        <v>74</v>
      </c>
      <c r="E158" s="212" t="s">
        <v>544</v>
      </c>
      <c r="F158" s="212" t="s">
        <v>545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SUM(P159:P275)</f>
        <v>0</v>
      </c>
      <c r="Q158" s="206"/>
      <c r="R158" s="207">
        <f>SUM(R159:R275)</f>
        <v>0.025239999999999999</v>
      </c>
      <c r="S158" s="206"/>
      <c r="T158" s="208">
        <f>SUM(T159:T275)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171</v>
      </c>
      <c r="AT158" s="210" t="s">
        <v>74</v>
      </c>
      <c r="AU158" s="210" t="s">
        <v>82</v>
      </c>
      <c r="AY158" s="209" t="s">
        <v>147</v>
      </c>
      <c r="BK158" s="211">
        <f>SUM(BK159:BK275)</f>
        <v>0</v>
      </c>
    </row>
    <row r="159" s="2" customFormat="1" ht="21.75" customHeight="1">
      <c r="A159" s="40"/>
      <c r="B159" s="41"/>
      <c r="C159" s="214" t="s">
        <v>568</v>
      </c>
      <c r="D159" s="214" t="s">
        <v>149</v>
      </c>
      <c r="E159" s="215" t="s">
        <v>546</v>
      </c>
      <c r="F159" s="216" t="s">
        <v>547</v>
      </c>
      <c r="G159" s="217" t="s">
        <v>264</v>
      </c>
      <c r="H159" s="218">
        <v>2</v>
      </c>
      <c r="I159" s="219"/>
      <c r="J159" s="220">
        <f>ROUND(I159*H159,2)</f>
        <v>0</v>
      </c>
      <c r="K159" s="216" t="s">
        <v>153</v>
      </c>
      <c r="L159" s="46"/>
      <c r="M159" s="221" t="s">
        <v>19</v>
      </c>
      <c r="N159" s="222" t="s">
        <v>46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177</v>
      </c>
      <c r="AT159" s="225" t="s">
        <v>149</v>
      </c>
      <c r="AU159" s="225" t="s">
        <v>84</v>
      </c>
      <c r="AY159" s="19" t="s">
        <v>147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82</v>
      </c>
      <c r="BK159" s="226">
        <f>ROUND(I159*H159,2)</f>
        <v>0</v>
      </c>
      <c r="BL159" s="19" t="s">
        <v>177</v>
      </c>
      <c r="BM159" s="225" t="s">
        <v>1098</v>
      </c>
    </row>
    <row r="160" s="2" customFormat="1">
      <c r="A160" s="40"/>
      <c r="B160" s="41"/>
      <c r="C160" s="42"/>
      <c r="D160" s="227" t="s">
        <v>156</v>
      </c>
      <c r="E160" s="42"/>
      <c r="F160" s="228" t="s">
        <v>549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156</v>
      </c>
      <c r="AU160" s="19" t="s">
        <v>84</v>
      </c>
    </row>
    <row r="161" s="2" customFormat="1">
      <c r="A161" s="40"/>
      <c r="B161" s="41"/>
      <c r="C161" s="42"/>
      <c r="D161" s="232" t="s">
        <v>158</v>
      </c>
      <c r="E161" s="42"/>
      <c r="F161" s="233" t="s">
        <v>550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158</v>
      </c>
      <c r="AU161" s="19" t="s">
        <v>84</v>
      </c>
    </row>
    <row r="162" s="13" customFormat="1">
      <c r="A162" s="13"/>
      <c r="B162" s="234"/>
      <c r="C162" s="235"/>
      <c r="D162" s="227" t="s">
        <v>160</v>
      </c>
      <c r="E162" s="236" t="s">
        <v>19</v>
      </c>
      <c r="F162" s="237" t="s">
        <v>1007</v>
      </c>
      <c r="G162" s="235"/>
      <c r="H162" s="236" t="s">
        <v>19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160</v>
      </c>
      <c r="AU162" s="243" t="s">
        <v>84</v>
      </c>
      <c r="AV162" s="13" t="s">
        <v>82</v>
      </c>
      <c r="AW162" s="13" t="s">
        <v>37</v>
      </c>
      <c r="AX162" s="13" t="s">
        <v>75</v>
      </c>
      <c r="AY162" s="243" t="s">
        <v>147</v>
      </c>
    </row>
    <row r="163" s="13" customFormat="1">
      <c r="A163" s="13"/>
      <c r="B163" s="234"/>
      <c r="C163" s="235"/>
      <c r="D163" s="227" t="s">
        <v>160</v>
      </c>
      <c r="E163" s="236" t="s">
        <v>19</v>
      </c>
      <c r="F163" s="237" t="s">
        <v>1099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160</v>
      </c>
      <c r="AU163" s="243" t="s">
        <v>84</v>
      </c>
      <c r="AV163" s="13" t="s">
        <v>82</v>
      </c>
      <c r="AW163" s="13" t="s">
        <v>37</v>
      </c>
      <c r="AX163" s="13" t="s">
        <v>75</v>
      </c>
      <c r="AY163" s="243" t="s">
        <v>147</v>
      </c>
    </row>
    <row r="164" s="14" customFormat="1">
      <c r="A164" s="14"/>
      <c r="B164" s="244"/>
      <c r="C164" s="245"/>
      <c r="D164" s="227" t="s">
        <v>160</v>
      </c>
      <c r="E164" s="246" t="s">
        <v>19</v>
      </c>
      <c r="F164" s="247" t="s">
        <v>84</v>
      </c>
      <c r="G164" s="245"/>
      <c r="H164" s="248">
        <v>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160</v>
      </c>
      <c r="AU164" s="254" t="s">
        <v>84</v>
      </c>
      <c r="AV164" s="14" t="s">
        <v>84</v>
      </c>
      <c r="AW164" s="14" t="s">
        <v>37</v>
      </c>
      <c r="AX164" s="14" t="s">
        <v>82</v>
      </c>
      <c r="AY164" s="254" t="s">
        <v>147</v>
      </c>
    </row>
    <row r="165" s="2" customFormat="1" ht="55.5" customHeight="1">
      <c r="A165" s="40"/>
      <c r="B165" s="41"/>
      <c r="C165" s="255" t="s">
        <v>8</v>
      </c>
      <c r="D165" s="255" t="s">
        <v>169</v>
      </c>
      <c r="E165" s="256" t="s">
        <v>557</v>
      </c>
      <c r="F165" s="257" t="s">
        <v>558</v>
      </c>
      <c r="G165" s="258" t="s">
        <v>264</v>
      </c>
      <c r="H165" s="259">
        <v>2</v>
      </c>
      <c r="I165" s="260"/>
      <c r="J165" s="261">
        <f>ROUND(I165*H165,2)</f>
        <v>0</v>
      </c>
      <c r="K165" s="257" t="s">
        <v>271</v>
      </c>
      <c r="L165" s="262"/>
      <c r="M165" s="263" t="s">
        <v>19</v>
      </c>
      <c r="N165" s="264" t="s">
        <v>46</v>
      </c>
      <c r="O165" s="86"/>
      <c r="P165" s="223">
        <f>O165*H165</f>
        <v>0</v>
      </c>
      <c r="Q165" s="223">
        <v>0.0080000000000000002</v>
      </c>
      <c r="R165" s="223">
        <f>Q165*H165</f>
        <v>0.016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186</v>
      </c>
      <c r="AT165" s="225" t="s">
        <v>169</v>
      </c>
      <c r="AU165" s="225" t="s">
        <v>84</v>
      </c>
      <c r="AY165" s="19" t="s">
        <v>147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82</v>
      </c>
      <c r="BK165" s="226">
        <f>ROUND(I165*H165,2)</f>
        <v>0</v>
      </c>
      <c r="BL165" s="19" t="s">
        <v>177</v>
      </c>
      <c r="BM165" s="225" t="s">
        <v>1100</v>
      </c>
    </row>
    <row r="166" s="2" customFormat="1">
      <c r="A166" s="40"/>
      <c r="B166" s="41"/>
      <c r="C166" s="42"/>
      <c r="D166" s="227" t="s">
        <v>156</v>
      </c>
      <c r="E166" s="42"/>
      <c r="F166" s="228" t="s">
        <v>560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156</v>
      </c>
      <c r="AU166" s="19" t="s">
        <v>84</v>
      </c>
    </row>
    <row r="167" s="13" customFormat="1">
      <c r="A167" s="13"/>
      <c r="B167" s="234"/>
      <c r="C167" s="235"/>
      <c r="D167" s="227" t="s">
        <v>160</v>
      </c>
      <c r="E167" s="236" t="s">
        <v>19</v>
      </c>
      <c r="F167" s="237" t="s">
        <v>1007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160</v>
      </c>
      <c r="AU167" s="243" t="s">
        <v>84</v>
      </c>
      <c r="AV167" s="13" t="s">
        <v>82</v>
      </c>
      <c r="AW167" s="13" t="s">
        <v>37</v>
      </c>
      <c r="AX167" s="13" t="s">
        <v>75</v>
      </c>
      <c r="AY167" s="243" t="s">
        <v>147</v>
      </c>
    </row>
    <row r="168" s="13" customFormat="1">
      <c r="A168" s="13"/>
      <c r="B168" s="234"/>
      <c r="C168" s="235"/>
      <c r="D168" s="227" t="s">
        <v>160</v>
      </c>
      <c r="E168" s="236" t="s">
        <v>19</v>
      </c>
      <c r="F168" s="237" t="s">
        <v>1099</v>
      </c>
      <c r="G168" s="235"/>
      <c r="H168" s="236" t="s">
        <v>19</v>
      </c>
      <c r="I168" s="238"/>
      <c r="J168" s="235"/>
      <c r="K168" s="235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160</v>
      </c>
      <c r="AU168" s="243" t="s">
        <v>84</v>
      </c>
      <c r="AV168" s="13" t="s">
        <v>82</v>
      </c>
      <c r="AW168" s="13" t="s">
        <v>37</v>
      </c>
      <c r="AX168" s="13" t="s">
        <v>75</v>
      </c>
      <c r="AY168" s="243" t="s">
        <v>147</v>
      </c>
    </row>
    <row r="169" s="14" customFormat="1">
      <c r="A169" s="14"/>
      <c r="B169" s="244"/>
      <c r="C169" s="245"/>
      <c r="D169" s="227" t="s">
        <v>160</v>
      </c>
      <c r="E169" s="246" t="s">
        <v>19</v>
      </c>
      <c r="F169" s="247" t="s">
        <v>84</v>
      </c>
      <c r="G169" s="245"/>
      <c r="H169" s="248">
        <v>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160</v>
      </c>
      <c r="AU169" s="254" t="s">
        <v>84</v>
      </c>
      <c r="AV169" s="14" t="s">
        <v>84</v>
      </c>
      <c r="AW169" s="14" t="s">
        <v>37</v>
      </c>
      <c r="AX169" s="14" t="s">
        <v>82</v>
      </c>
      <c r="AY169" s="254" t="s">
        <v>147</v>
      </c>
    </row>
    <row r="170" s="13" customFormat="1">
      <c r="A170" s="13"/>
      <c r="B170" s="234"/>
      <c r="C170" s="235"/>
      <c r="D170" s="227" t="s">
        <v>160</v>
      </c>
      <c r="E170" s="236" t="s">
        <v>19</v>
      </c>
      <c r="F170" s="237" t="s">
        <v>562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160</v>
      </c>
      <c r="AU170" s="243" t="s">
        <v>84</v>
      </c>
      <c r="AV170" s="13" t="s">
        <v>82</v>
      </c>
      <c r="AW170" s="13" t="s">
        <v>37</v>
      </c>
      <c r="AX170" s="13" t="s">
        <v>75</v>
      </c>
      <c r="AY170" s="243" t="s">
        <v>147</v>
      </c>
    </row>
    <row r="171" s="13" customFormat="1">
      <c r="A171" s="13"/>
      <c r="B171" s="234"/>
      <c r="C171" s="235"/>
      <c r="D171" s="227" t="s">
        <v>160</v>
      </c>
      <c r="E171" s="236" t="s">
        <v>19</v>
      </c>
      <c r="F171" s="237" t="s">
        <v>616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160</v>
      </c>
      <c r="AU171" s="243" t="s">
        <v>84</v>
      </c>
      <c r="AV171" s="13" t="s">
        <v>82</v>
      </c>
      <c r="AW171" s="13" t="s">
        <v>37</v>
      </c>
      <c r="AX171" s="13" t="s">
        <v>75</v>
      </c>
      <c r="AY171" s="243" t="s">
        <v>147</v>
      </c>
    </row>
    <row r="172" s="13" customFormat="1">
      <c r="A172" s="13"/>
      <c r="B172" s="234"/>
      <c r="C172" s="235"/>
      <c r="D172" s="227" t="s">
        <v>160</v>
      </c>
      <c r="E172" s="236" t="s">
        <v>19</v>
      </c>
      <c r="F172" s="237" t="s">
        <v>564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160</v>
      </c>
      <c r="AU172" s="243" t="s">
        <v>84</v>
      </c>
      <c r="AV172" s="13" t="s">
        <v>82</v>
      </c>
      <c r="AW172" s="13" t="s">
        <v>37</v>
      </c>
      <c r="AX172" s="13" t="s">
        <v>75</v>
      </c>
      <c r="AY172" s="243" t="s">
        <v>147</v>
      </c>
    </row>
    <row r="173" s="13" customFormat="1">
      <c r="A173" s="13"/>
      <c r="B173" s="234"/>
      <c r="C173" s="235"/>
      <c r="D173" s="227" t="s">
        <v>160</v>
      </c>
      <c r="E173" s="236" t="s">
        <v>19</v>
      </c>
      <c r="F173" s="237" t="s">
        <v>565</v>
      </c>
      <c r="G173" s="235"/>
      <c r="H173" s="236" t="s">
        <v>19</v>
      </c>
      <c r="I173" s="238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160</v>
      </c>
      <c r="AU173" s="243" t="s">
        <v>84</v>
      </c>
      <c r="AV173" s="13" t="s">
        <v>82</v>
      </c>
      <c r="AW173" s="13" t="s">
        <v>37</v>
      </c>
      <c r="AX173" s="13" t="s">
        <v>75</v>
      </c>
      <c r="AY173" s="243" t="s">
        <v>147</v>
      </c>
    </row>
    <row r="174" s="13" customFormat="1">
      <c r="A174" s="13"/>
      <c r="B174" s="234"/>
      <c r="C174" s="235"/>
      <c r="D174" s="227" t="s">
        <v>160</v>
      </c>
      <c r="E174" s="236" t="s">
        <v>19</v>
      </c>
      <c r="F174" s="237" t="s">
        <v>566</v>
      </c>
      <c r="G174" s="235"/>
      <c r="H174" s="236" t="s">
        <v>19</v>
      </c>
      <c r="I174" s="238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160</v>
      </c>
      <c r="AU174" s="243" t="s">
        <v>84</v>
      </c>
      <c r="AV174" s="13" t="s">
        <v>82</v>
      </c>
      <c r="AW174" s="13" t="s">
        <v>37</v>
      </c>
      <c r="AX174" s="13" t="s">
        <v>75</v>
      </c>
      <c r="AY174" s="243" t="s">
        <v>147</v>
      </c>
    </row>
    <row r="175" s="13" customFormat="1">
      <c r="A175" s="13"/>
      <c r="B175" s="234"/>
      <c r="C175" s="235"/>
      <c r="D175" s="227" t="s">
        <v>160</v>
      </c>
      <c r="E175" s="236" t="s">
        <v>19</v>
      </c>
      <c r="F175" s="237" t="s">
        <v>567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160</v>
      </c>
      <c r="AU175" s="243" t="s">
        <v>84</v>
      </c>
      <c r="AV175" s="13" t="s">
        <v>82</v>
      </c>
      <c r="AW175" s="13" t="s">
        <v>37</v>
      </c>
      <c r="AX175" s="13" t="s">
        <v>75</v>
      </c>
      <c r="AY175" s="243" t="s">
        <v>147</v>
      </c>
    </row>
    <row r="176" s="2" customFormat="1" ht="16.5" customHeight="1">
      <c r="A176" s="40"/>
      <c r="B176" s="41"/>
      <c r="C176" s="255" t="s">
        <v>233</v>
      </c>
      <c r="D176" s="255" t="s">
        <v>169</v>
      </c>
      <c r="E176" s="256" t="s">
        <v>569</v>
      </c>
      <c r="F176" s="257" t="s">
        <v>570</v>
      </c>
      <c r="G176" s="258" t="s">
        <v>264</v>
      </c>
      <c r="H176" s="259">
        <v>2</v>
      </c>
      <c r="I176" s="260"/>
      <c r="J176" s="261">
        <f>ROUND(I176*H176,2)</f>
        <v>0</v>
      </c>
      <c r="K176" s="257" t="s">
        <v>271</v>
      </c>
      <c r="L176" s="262"/>
      <c r="M176" s="263" t="s">
        <v>19</v>
      </c>
      <c r="N176" s="264" t="s">
        <v>46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186</v>
      </c>
      <c r="AT176" s="225" t="s">
        <v>169</v>
      </c>
      <c r="AU176" s="225" t="s">
        <v>84</v>
      </c>
      <c r="AY176" s="19" t="s">
        <v>147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82</v>
      </c>
      <c r="BK176" s="226">
        <f>ROUND(I176*H176,2)</f>
        <v>0</v>
      </c>
      <c r="BL176" s="19" t="s">
        <v>177</v>
      </c>
      <c r="BM176" s="225" t="s">
        <v>1101</v>
      </c>
    </row>
    <row r="177" s="2" customFormat="1">
      <c r="A177" s="40"/>
      <c r="B177" s="41"/>
      <c r="C177" s="42"/>
      <c r="D177" s="227" t="s">
        <v>156</v>
      </c>
      <c r="E177" s="42"/>
      <c r="F177" s="228" t="s">
        <v>570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156</v>
      </c>
      <c r="AU177" s="19" t="s">
        <v>84</v>
      </c>
    </row>
    <row r="178" s="13" customFormat="1">
      <c r="A178" s="13"/>
      <c r="B178" s="234"/>
      <c r="C178" s="235"/>
      <c r="D178" s="227" t="s">
        <v>160</v>
      </c>
      <c r="E178" s="236" t="s">
        <v>19</v>
      </c>
      <c r="F178" s="237" t="s">
        <v>161</v>
      </c>
      <c r="G178" s="235"/>
      <c r="H178" s="236" t="s">
        <v>19</v>
      </c>
      <c r="I178" s="238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160</v>
      </c>
      <c r="AU178" s="243" t="s">
        <v>84</v>
      </c>
      <c r="AV178" s="13" t="s">
        <v>82</v>
      </c>
      <c r="AW178" s="13" t="s">
        <v>37</v>
      </c>
      <c r="AX178" s="13" t="s">
        <v>75</v>
      </c>
      <c r="AY178" s="243" t="s">
        <v>147</v>
      </c>
    </row>
    <row r="179" s="13" customFormat="1">
      <c r="A179" s="13"/>
      <c r="B179" s="234"/>
      <c r="C179" s="235"/>
      <c r="D179" s="227" t="s">
        <v>160</v>
      </c>
      <c r="E179" s="236" t="s">
        <v>19</v>
      </c>
      <c r="F179" s="237" t="s">
        <v>1102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160</v>
      </c>
      <c r="AU179" s="243" t="s">
        <v>84</v>
      </c>
      <c r="AV179" s="13" t="s">
        <v>82</v>
      </c>
      <c r="AW179" s="13" t="s">
        <v>37</v>
      </c>
      <c r="AX179" s="13" t="s">
        <v>75</v>
      </c>
      <c r="AY179" s="243" t="s">
        <v>147</v>
      </c>
    </row>
    <row r="180" s="14" customFormat="1">
      <c r="A180" s="14"/>
      <c r="B180" s="244"/>
      <c r="C180" s="245"/>
      <c r="D180" s="227" t="s">
        <v>160</v>
      </c>
      <c r="E180" s="246" t="s">
        <v>19</v>
      </c>
      <c r="F180" s="247" t="s">
        <v>84</v>
      </c>
      <c r="G180" s="245"/>
      <c r="H180" s="248">
        <v>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160</v>
      </c>
      <c r="AU180" s="254" t="s">
        <v>84</v>
      </c>
      <c r="AV180" s="14" t="s">
        <v>84</v>
      </c>
      <c r="AW180" s="14" t="s">
        <v>37</v>
      </c>
      <c r="AX180" s="14" t="s">
        <v>82</v>
      </c>
      <c r="AY180" s="254" t="s">
        <v>147</v>
      </c>
    </row>
    <row r="181" s="13" customFormat="1">
      <c r="A181" s="13"/>
      <c r="B181" s="234"/>
      <c r="C181" s="235"/>
      <c r="D181" s="227" t="s">
        <v>160</v>
      </c>
      <c r="E181" s="236" t="s">
        <v>19</v>
      </c>
      <c r="F181" s="237" t="s">
        <v>573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160</v>
      </c>
      <c r="AU181" s="243" t="s">
        <v>84</v>
      </c>
      <c r="AV181" s="13" t="s">
        <v>82</v>
      </c>
      <c r="AW181" s="13" t="s">
        <v>37</v>
      </c>
      <c r="AX181" s="13" t="s">
        <v>75</v>
      </c>
      <c r="AY181" s="243" t="s">
        <v>147</v>
      </c>
    </row>
    <row r="182" s="2" customFormat="1" ht="16.5" customHeight="1">
      <c r="A182" s="40"/>
      <c r="B182" s="41"/>
      <c r="C182" s="255" t="s">
        <v>242</v>
      </c>
      <c r="D182" s="255" t="s">
        <v>169</v>
      </c>
      <c r="E182" s="256" t="s">
        <v>574</v>
      </c>
      <c r="F182" s="257" t="s">
        <v>575</v>
      </c>
      <c r="G182" s="258" t="s">
        <v>264</v>
      </c>
      <c r="H182" s="259">
        <v>1</v>
      </c>
      <c r="I182" s="260"/>
      <c r="J182" s="261">
        <f>ROUND(I182*H182,2)</f>
        <v>0</v>
      </c>
      <c r="K182" s="257" t="s">
        <v>271</v>
      </c>
      <c r="L182" s="262"/>
      <c r="M182" s="263" t="s">
        <v>19</v>
      </c>
      <c r="N182" s="264" t="s">
        <v>46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186</v>
      </c>
      <c r="AT182" s="225" t="s">
        <v>169</v>
      </c>
      <c r="AU182" s="225" t="s">
        <v>84</v>
      </c>
      <c r="AY182" s="19" t="s">
        <v>147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82</v>
      </c>
      <c r="BK182" s="226">
        <f>ROUND(I182*H182,2)</f>
        <v>0</v>
      </c>
      <c r="BL182" s="19" t="s">
        <v>177</v>
      </c>
      <c r="BM182" s="225" t="s">
        <v>1103</v>
      </c>
    </row>
    <row r="183" s="2" customFormat="1">
      <c r="A183" s="40"/>
      <c r="B183" s="41"/>
      <c r="C183" s="42"/>
      <c r="D183" s="227" t="s">
        <v>156</v>
      </c>
      <c r="E183" s="42"/>
      <c r="F183" s="228" t="s">
        <v>575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156</v>
      </c>
      <c r="AU183" s="19" t="s">
        <v>84</v>
      </c>
    </row>
    <row r="184" s="13" customFormat="1">
      <c r="A184" s="13"/>
      <c r="B184" s="234"/>
      <c r="C184" s="235"/>
      <c r="D184" s="227" t="s">
        <v>160</v>
      </c>
      <c r="E184" s="236" t="s">
        <v>19</v>
      </c>
      <c r="F184" s="237" t="s">
        <v>1007</v>
      </c>
      <c r="G184" s="235"/>
      <c r="H184" s="236" t="s">
        <v>19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160</v>
      </c>
      <c r="AU184" s="243" t="s">
        <v>84</v>
      </c>
      <c r="AV184" s="13" t="s">
        <v>82</v>
      </c>
      <c r="AW184" s="13" t="s">
        <v>37</v>
      </c>
      <c r="AX184" s="13" t="s">
        <v>75</v>
      </c>
      <c r="AY184" s="243" t="s">
        <v>147</v>
      </c>
    </row>
    <row r="185" s="13" customFormat="1">
      <c r="A185" s="13"/>
      <c r="B185" s="234"/>
      <c r="C185" s="235"/>
      <c r="D185" s="227" t="s">
        <v>160</v>
      </c>
      <c r="E185" s="236" t="s">
        <v>19</v>
      </c>
      <c r="F185" s="237" t="s">
        <v>1104</v>
      </c>
      <c r="G185" s="235"/>
      <c r="H185" s="236" t="s">
        <v>19</v>
      </c>
      <c r="I185" s="238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160</v>
      </c>
      <c r="AU185" s="243" t="s">
        <v>84</v>
      </c>
      <c r="AV185" s="13" t="s">
        <v>82</v>
      </c>
      <c r="AW185" s="13" t="s">
        <v>37</v>
      </c>
      <c r="AX185" s="13" t="s">
        <v>75</v>
      </c>
      <c r="AY185" s="243" t="s">
        <v>147</v>
      </c>
    </row>
    <row r="186" s="14" customFormat="1">
      <c r="A186" s="14"/>
      <c r="B186" s="244"/>
      <c r="C186" s="245"/>
      <c r="D186" s="227" t="s">
        <v>160</v>
      </c>
      <c r="E186" s="246" t="s">
        <v>19</v>
      </c>
      <c r="F186" s="247" t="s">
        <v>82</v>
      </c>
      <c r="G186" s="245"/>
      <c r="H186" s="248">
        <v>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160</v>
      </c>
      <c r="AU186" s="254" t="s">
        <v>84</v>
      </c>
      <c r="AV186" s="14" t="s">
        <v>84</v>
      </c>
      <c r="AW186" s="14" t="s">
        <v>37</v>
      </c>
      <c r="AX186" s="14" t="s">
        <v>82</v>
      </c>
      <c r="AY186" s="254" t="s">
        <v>147</v>
      </c>
    </row>
    <row r="187" s="2" customFormat="1" ht="21.75" customHeight="1">
      <c r="A187" s="40"/>
      <c r="B187" s="41"/>
      <c r="C187" s="214" t="s">
        <v>248</v>
      </c>
      <c r="D187" s="214" t="s">
        <v>149</v>
      </c>
      <c r="E187" s="215" t="s">
        <v>578</v>
      </c>
      <c r="F187" s="216" t="s">
        <v>579</v>
      </c>
      <c r="G187" s="217" t="s">
        <v>176</v>
      </c>
      <c r="H187" s="218">
        <v>560</v>
      </c>
      <c r="I187" s="219"/>
      <c r="J187" s="220">
        <f>ROUND(I187*H187,2)</f>
        <v>0</v>
      </c>
      <c r="K187" s="216" t="s">
        <v>271</v>
      </c>
      <c r="L187" s="46"/>
      <c r="M187" s="221" t="s">
        <v>19</v>
      </c>
      <c r="N187" s="222" t="s">
        <v>46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177</v>
      </c>
      <c r="AT187" s="225" t="s">
        <v>149</v>
      </c>
      <c r="AU187" s="225" t="s">
        <v>84</v>
      </c>
      <c r="AY187" s="19" t="s">
        <v>147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82</v>
      </c>
      <c r="BK187" s="226">
        <f>ROUND(I187*H187,2)</f>
        <v>0</v>
      </c>
      <c r="BL187" s="19" t="s">
        <v>177</v>
      </c>
      <c r="BM187" s="225" t="s">
        <v>1105</v>
      </c>
    </row>
    <row r="188" s="2" customFormat="1">
      <c r="A188" s="40"/>
      <c r="B188" s="41"/>
      <c r="C188" s="42"/>
      <c r="D188" s="227" t="s">
        <v>156</v>
      </c>
      <c r="E188" s="42"/>
      <c r="F188" s="228" t="s">
        <v>579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156</v>
      </c>
      <c r="AU188" s="19" t="s">
        <v>84</v>
      </c>
    </row>
    <row r="189" s="13" customFormat="1">
      <c r="A189" s="13"/>
      <c r="B189" s="234"/>
      <c r="C189" s="235"/>
      <c r="D189" s="227" t="s">
        <v>160</v>
      </c>
      <c r="E189" s="236" t="s">
        <v>19</v>
      </c>
      <c r="F189" s="237" t="s">
        <v>161</v>
      </c>
      <c r="G189" s="235"/>
      <c r="H189" s="236" t="s">
        <v>19</v>
      </c>
      <c r="I189" s="238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160</v>
      </c>
      <c r="AU189" s="243" t="s">
        <v>84</v>
      </c>
      <c r="AV189" s="13" t="s">
        <v>82</v>
      </c>
      <c r="AW189" s="13" t="s">
        <v>37</v>
      </c>
      <c r="AX189" s="13" t="s">
        <v>75</v>
      </c>
      <c r="AY189" s="243" t="s">
        <v>147</v>
      </c>
    </row>
    <row r="190" s="13" customFormat="1">
      <c r="A190" s="13"/>
      <c r="B190" s="234"/>
      <c r="C190" s="235"/>
      <c r="D190" s="227" t="s">
        <v>160</v>
      </c>
      <c r="E190" s="236" t="s">
        <v>19</v>
      </c>
      <c r="F190" s="237" t="s">
        <v>581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160</v>
      </c>
      <c r="AU190" s="243" t="s">
        <v>84</v>
      </c>
      <c r="AV190" s="13" t="s">
        <v>82</v>
      </c>
      <c r="AW190" s="13" t="s">
        <v>37</v>
      </c>
      <c r="AX190" s="13" t="s">
        <v>75</v>
      </c>
      <c r="AY190" s="243" t="s">
        <v>147</v>
      </c>
    </row>
    <row r="191" s="14" customFormat="1">
      <c r="A191" s="14"/>
      <c r="B191" s="244"/>
      <c r="C191" s="245"/>
      <c r="D191" s="227" t="s">
        <v>160</v>
      </c>
      <c r="E191" s="246" t="s">
        <v>19</v>
      </c>
      <c r="F191" s="247" t="s">
        <v>1106</v>
      </c>
      <c r="G191" s="245"/>
      <c r="H191" s="248">
        <v>255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160</v>
      </c>
      <c r="AU191" s="254" t="s">
        <v>84</v>
      </c>
      <c r="AV191" s="14" t="s">
        <v>84</v>
      </c>
      <c r="AW191" s="14" t="s">
        <v>37</v>
      </c>
      <c r="AX191" s="14" t="s">
        <v>75</v>
      </c>
      <c r="AY191" s="254" t="s">
        <v>147</v>
      </c>
    </row>
    <row r="192" s="14" customFormat="1">
      <c r="A192" s="14"/>
      <c r="B192" s="244"/>
      <c r="C192" s="245"/>
      <c r="D192" s="227" t="s">
        <v>160</v>
      </c>
      <c r="E192" s="246" t="s">
        <v>19</v>
      </c>
      <c r="F192" s="247" t="s">
        <v>1107</v>
      </c>
      <c r="G192" s="245"/>
      <c r="H192" s="248">
        <v>305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160</v>
      </c>
      <c r="AU192" s="254" t="s">
        <v>84</v>
      </c>
      <c r="AV192" s="14" t="s">
        <v>84</v>
      </c>
      <c r="AW192" s="14" t="s">
        <v>37</v>
      </c>
      <c r="AX192" s="14" t="s">
        <v>75</v>
      </c>
      <c r="AY192" s="254" t="s">
        <v>147</v>
      </c>
    </row>
    <row r="193" s="15" customFormat="1">
      <c r="A193" s="15"/>
      <c r="B193" s="265"/>
      <c r="C193" s="266"/>
      <c r="D193" s="227" t="s">
        <v>160</v>
      </c>
      <c r="E193" s="267" t="s">
        <v>19</v>
      </c>
      <c r="F193" s="268" t="s">
        <v>260</v>
      </c>
      <c r="G193" s="266"/>
      <c r="H193" s="269">
        <v>560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160</v>
      </c>
      <c r="AU193" s="275" t="s">
        <v>84</v>
      </c>
      <c r="AV193" s="15" t="s">
        <v>154</v>
      </c>
      <c r="AW193" s="15" t="s">
        <v>37</v>
      </c>
      <c r="AX193" s="15" t="s">
        <v>82</v>
      </c>
      <c r="AY193" s="275" t="s">
        <v>147</v>
      </c>
    </row>
    <row r="194" s="2" customFormat="1" ht="16.5" customHeight="1">
      <c r="A194" s="40"/>
      <c r="B194" s="41"/>
      <c r="C194" s="255" t="s">
        <v>268</v>
      </c>
      <c r="D194" s="255" t="s">
        <v>169</v>
      </c>
      <c r="E194" s="256" t="s">
        <v>583</v>
      </c>
      <c r="F194" s="257" t="s">
        <v>584</v>
      </c>
      <c r="G194" s="258" t="s">
        <v>176</v>
      </c>
      <c r="H194" s="259">
        <v>588</v>
      </c>
      <c r="I194" s="260"/>
      <c r="J194" s="261">
        <f>ROUND(I194*H194,2)</f>
        <v>0</v>
      </c>
      <c r="K194" s="257" t="s">
        <v>271</v>
      </c>
      <c r="L194" s="262"/>
      <c r="M194" s="263" t="s">
        <v>19</v>
      </c>
      <c r="N194" s="264" t="s">
        <v>46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186</v>
      </c>
      <c r="AT194" s="225" t="s">
        <v>169</v>
      </c>
      <c r="AU194" s="225" t="s">
        <v>84</v>
      </c>
      <c r="AY194" s="19" t="s">
        <v>147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82</v>
      </c>
      <c r="BK194" s="226">
        <f>ROUND(I194*H194,2)</f>
        <v>0</v>
      </c>
      <c r="BL194" s="19" t="s">
        <v>177</v>
      </c>
      <c r="BM194" s="225" t="s">
        <v>1108</v>
      </c>
    </row>
    <row r="195" s="2" customFormat="1">
      <c r="A195" s="40"/>
      <c r="B195" s="41"/>
      <c r="C195" s="42"/>
      <c r="D195" s="227" t="s">
        <v>156</v>
      </c>
      <c r="E195" s="42"/>
      <c r="F195" s="228" t="s">
        <v>584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156</v>
      </c>
      <c r="AU195" s="19" t="s">
        <v>84</v>
      </c>
    </row>
    <row r="196" s="13" customFormat="1">
      <c r="A196" s="13"/>
      <c r="B196" s="234"/>
      <c r="C196" s="235"/>
      <c r="D196" s="227" t="s">
        <v>160</v>
      </c>
      <c r="E196" s="236" t="s">
        <v>19</v>
      </c>
      <c r="F196" s="237" t="s">
        <v>161</v>
      </c>
      <c r="G196" s="235"/>
      <c r="H196" s="236" t="s">
        <v>19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160</v>
      </c>
      <c r="AU196" s="243" t="s">
        <v>84</v>
      </c>
      <c r="AV196" s="13" t="s">
        <v>82</v>
      </c>
      <c r="AW196" s="13" t="s">
        <v>37</v>
      </c>
      <c r="AX196" s="13" t="s">
        <v>75</v>
      </c>
      <c r="AY196" s="243" t="s">
        <v>147</v>
      </c>
    </row>
    <row r="197" s="13" customFormat="1">
      <c r="A197" s="13"/>
      <c r="B197" s="234"/>
      <c r="C197" s="235"/>
      <c r="D197" s="227" t="s">
        <v>160</v>
      </c>
      <c r="E197" s="236" t="s">
        <v>19</v>
      </c>
      <c r="F197" s="237" t="s">
        <v>586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160</v>
      </c>
      <c r="AU197" s="243" t="s">
        <v>84</v>
      </c>
      <c r="AV197" s="13" t="s">
        <v>82</v>
      </c>
      <c r="AW197" s="13" t="s">
        <v>37</v>
      </c>
      <c r="AX197" s="13" t="s">
        <v>75</v>
      </c>
      <c r="AY197" s="243" t="s">
        <v>147</v>
      </c>
    </row>
    <row r="198" s="13" customFormat="1">
      <c r="A198" s="13"/>
      <c r="B198" s="234"/>
      <c r="C198" s="235"/>
      <c r="D198" s="227" t="s">
        <v>160</v>
      </c>
      <c r="E198" s="236" t="s">
        <v>19</v>
      </c>
      <c r="F198" s="237" t="s">
        <v>581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160</v>
      </c>
      <c r="AU198" s="243" t="s">
        <v>84</v>
      </c>
      <c r="AV198" s="13" t="s">
        <v>82</v>
      </c>
      <c r="AW198" s="13" t="s">
        <v>37</v>
      </c>
      <c r="AX198" s="13" t="s">
        <v>75</v>
      </c>
      <c r="AY198" s="243" t="s">
        <v>147</v>
      </c>
    </row>
    <row r="199" s="14" customFormat="1">
      <c r="A199" s="14"/>
      <c r="B199" s="244"/>
      <c r="C199" s="245"/>
      <c r="D199" s="227" t="s">
        <v>160</v>
      </c>
      <c r="E199" s="246" t="s">
        <v>19</v>
      </c>
      <c r="F199" s="247" t="s">
        <v>1109</v>
      </c>
      <c r="G199" s="245"/>
      <c r="H199" s="248">
        <v>267.75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160</v>
      </c>
      <c r="AU199" s="254" t="s">
        <v>84</v>
      </c>
      <c r="AV199" s="14" t="s">
        <v>84</v>
      </c>
      <c r="AW199" s="14" t="s">
        <v>37</v>
      </c>
      <c r="AX199" s="14" t="s">
        <v>75</v>
      </c>
      <c r="AY199" s="254" t="s">
        <v>147</v>
      </c>
    </row>
    <row r="200" s="14" customFormat="1">
      <c r="A200" s="14"/>
      <c r="B200" s="244"/>
      <c r="C200" s="245"/>
      <c r="D200" s="227" t="s">
        <v>160</v>
      </c>
      <c r="E200" s="246" t="s">
        <v>19</v>
      </c>
      <c r="F200" s="247" t="s">
        <v>1110</v>
      </c>
      <c r="G200" s="245"/>
      <c r="H200" s="248">
        <v>320.25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160</v>
      </c>
      <c r="AU200" s="254" t="s">
        <v>84</v>
      </c>
      <c r="AV200" s="14" t="s">
        <v>84</v>
      </c>
      <c r="AW200" s="14" t="s">
        <v>37</v>
      </c>
      <c r="AX200" s="14" t="s">
        <v>75</v>
      </c>
      <c r="AY200" s="254" t="s">
        <v>147</v>
      </c>
    </row>
    <row r="201" s="15" customFormat="1">
      <c r="A201" s="15"/>
      <c r="B201" s="265"/>
      <c r="C201" s="266"/>
      <c r="D201" s="227" t="s">
        <v>160</v>
      </c>
      <c r="E201" s="267" t="s">
        <v>19</v>
      </c>
      <c r="F201" s="268" t="s">
        <v>260</v>
      </c>
      <c r="G201" s="266"/>
      <c r="H201" s="269">
        <v>588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5" t="s">
        <v>160</v>
      </c>
      <c r="AU201" s="275" t="s">
        <v>84</v>
      </c>
      <c r="AV201" s="15" t="s">
        <v>154</v>
      </c>
      <c r="AW201" s="15" t="s">
        <v>37</v>
      </c>
      <c r="AX201" s="15" t="s">
        <v>82</v>
      </c>
      <c r="AY201" s="275" t="s">
        <v>147</v>
      </c>
    </row>
    <row r="202" s="2" customFormat="1" ht="16.5" customHeight="1">
      <c r="A202" s="40"/>
      <c r="B202" s="41"/>
      <c r="C202" s="255" t="s">
        <v>281</v>
      </c>
      <c r="D202" s="255" t="s">
        <v>169</v>
      </c>
      <c r="E202" s="256" t="s">
        <v>588</v>
      </c>
      <c r="F202" s="257" t="s">
        <v>589</v>
      </c>
      <c r="G202" s="258" t="s">
        <v>264</v>
      </c>
      <c r="H202" s="259">
        <v>26</v>
      </c>
      <c r="I202" s="260"/>
      <c r="J202" s="261">
        <f>ROUND(I202*H202,2)</f>
        <v>0</v>
      </c>
      <c r="K202" s="257" t="s">
        <v>271</v>
      </c>
      <c r="L202" s="262"/>
      <c r="M202" s="263" t="s">
        <v>19</v>
      </c>
      <c r="N202" s="264" t="s">
        <v>46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186</v>
      </c>
      <c r="AT202" s="225" t="s">
        <v>169</v>
      </c>
      <c r="AU202" s="225" t="s">
        <v>84</v>
      </c>
      <c r="AY202" s="19" t="s">
        <v>147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82</v>
      </c>
      <c r="BK202" s="226">
        <f>ROUND(I202*H202,2)</f>
        <v>0</v>
      </c>
      <c r="BL202" s="19" t="s">
        <v>177</v>
      </c>
      <c r="BM202" s="225" t="s">
        <v>1111</v>
      </c>
    </row>
    <row r="203" s="2" customFormat="1">
      <c r="A203" s="40"/>
      <c r="B203" s="41"/>
      <c r="C203" s="42"/>
      <c r="D203" s="227" t="s">
        <v>156</v>
      </c>
      <c r="E203" s="42"/>
      <c r="F203" s="228" t="s">
        <v>589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156</v>
      </c>
      <c r="AU203" s="19" t="s">
        <v>84</v>
      </c>
    </row>
    <row r="204" s="13" customFormat="1">
      <c r="A204" s="13"/>
      <c r="B204" s="234"/>
      <c r="C204" s="235"/>
      <c r="D204" s="227" t="s">
        <v>160</v>
      </c>
      <c r="E204" s="236" t="s">
        <v>19</v>
      </c>
      <c r="F204" s="237" t="s">
        <v>161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160</v>
      </c>
      <c r="AU204" s="243" t="s">
        <v>84</v>
      </c>
      <c r="AV204" s="13" t="s">
        <v>82</v>
      </c>
      <c r="AW204" s="13" t="s">
        <v>37</v>
      </c>
      <c r="AX204" s="13" t="s">
        <v>75</v>
      </c>
      <c r="AY204" s="243" t="s">
        <v>147</v>
      </c>
    </row>
    <row r="205" s="13" customFormat="1">
      <c r="A205" s="13"/>
      <c r="B205" s="234"/>
      <c r="C205" s="235"/>
      <c r="D205" s="227" t="s">
        <v>160</v>
      </c>
      <c r="E205" s="236" t="s">
        <v>19</v>
      </c>
      <c r="F205" s="237" t="s">
        <v>1112</v>
      </c>
      <c r="G205" s="235"/>
      <c r="H205" s="236" t="s">
        <v>19</v>
      </c>
      <c r="I205" s="238"/>
      <c r="J205" s="235"/>
      <c r="K205" s="235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160</v>
      </c>
      <c r="AU205" s="243" t="s">
        <v>84</v>
      </c>
      <c r="AV205" s="13" t="s">
        <v>82</v>
      </c>
      <c r="AW205" s="13" t="s">
        <v>37</v>
      </c>
      <c r="AX205" s="13" t="s">
        <v>75</v>
      </c>
      <c r="AY205" s="243" t="s">
        <v>147</v>
      </c>
    </row>
    <row r="206" s="14" customFormat="1">
      <c r="A206" s="14"/>
      <c r="B206" s="244"/>
      <c r="C206" s="245"/>
      <c r="D206" s="227" t="s">
        <v>160</v>
      </c>
      <c r="E206" s="246" t="s">
        <v>19</v>
      </c>
      <c r="F206" s="247" t="s">
        <v>1113</v>
      </c>
      <c r="G206" s="245"/>
      <c r="H206" s="248">
        <v>26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160</v>
      </c>
      <c r="AU206" s="254" t="s">
        <v>84</v>
      </c>
      <c r="AV206" s="14" t="s">
        <v>84</v>
      </c>
      <c r="AW206" s="14" t="s">
        <v>37</v>
      </c>
      <c r="AX206" s="14" t="s">
        <v>82</v>
      </c>
      <c r="AY206" s="254" t="s">
        <v>147</v>
      </c>
    </row>
    <row r="207" s="2" customFormat="1" ht="16.5" customHeight="1">
      <c r="A207" s="40"/>
      <c r="B207" s="41"/>
      <c r="C207" s="214" t="s">
        <v>286</v>
      </c>
      <c r="D207" s="214" t="s">
        <v>149</v>
      </c>
      <c r="E207" s="215" t="s">
        <v>593</v>
      </c>
      <c r="F207" s="216" t="s">
        <v>594</v>
      </c>
      <c r="G207" s="217" t="s">
        <v>264</v>
      </c>
      <c r="H207" s="218">
        <v>3</v>
      </c>
      <c r="I207" s="219"/>
      <c r="J207" s="220">
        <f>ROUND(I207*H207,2)</f>
        <v>0</v>
      </c>
      <c r="K207" s="216" t="s">
        <v>153</v>
      </c>
      <c r="L207" s="46"/>
      <c r="M207" s="221" t="s">
        <v>19</v>
      </c>
      <c r="N207" s="222" t="s">
        <v>46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177</v>
      </c>
      <c r="AT207" s="225" t="s">
        <v>149</v>
      </c>
      <c r="AU207" s="225" t="s">
        <v>84</v>
      </c>
      <c r="AY207" s="19" t="s">
        <v>147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82</v>
      </c>
      <c r="BK207" s="226">
        <f>ROUND(I207*H207,2)</f>
        <v>0</v>
      </c>
      <c r="BL207" s="19" t="s">
        <v>177</v>
      </c>
      <c r="BM207" s="225" t="s">
        <v>1114</v>
      </c>
    </row>
    <row r="208" s="2" customFormat="1">
      <c r="A208" s="40"/>
      <c r="B208" s="41"/>
      <c r="C208" s="42"/>
      <c r="D208" s="227" t="s">
        <v>156</v>
      </c>
      <c r="E208" s="42"/>
      <c r="F208" s="228" t="s">
        <v>594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156</v>
      </c>
      <c r="AU208" s="19" t="s">
        <v>84</v>
      </c>
    </row>
    <row r="209" s="2" customFormat="1">
      <c r="A209" s="40"/>
      <c r="B209" s="41"/>
      <c r="C209" s="42"/>
      <c r="D209" s="232" t="s">
        <v>158</v>
      </c>
      <c r="E209" s="42"/>
      <c r="F209" s="233" t="s">
        <v>596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158</v>
      </c>
      <c r="AU209" s="19" t="s">
        <v>84</v>
      </c>
    </row>
    <row r="210" s="13" customFormat="1">
      <c r="A210" s="13"/>
      <c r="B210" s="234"/>
      <c r="C210" s="235"/>
      <c r="D210" s="227" t="s">
        <v>160</v>
      </c>
      <c r="E210" s="236" t="s">
        <v>19</v>
      </c>
      <c r="F210" s="237" t="s">
        <v>161</v>
      </c>
      <c r="G210" s="235"/>
      <c r="H210" s="236" t="s">
        <v>19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160</v>
      </c>
      <c r="AU210" s="243" t="s">
        <v>84</v>
      </c>
      <c r="AV210" s="13" t="s">
        <v>82</v>
      </c>
      <c r="AW210" s="13" t="s">
        <v>37</v>
      </c>
      <c r="AX210" s="13" t="s">
        <v>75</v>
      </c>
      <c r="AY210" s="243" t="s">
        <v>147</v>
      </c>
    </row>
    <row r="211" s="13" customFormat="1">
      <c r="A211" s="13"/>
      <c r="B211" s="234"/>
      <c r="C211" s="235"/>
      <c r="D211" s="227" t="s">
        <v>160</v>
      </c>
      <c r="E211" s="236" t="s">
        <v>19</v>
      </c>
      <c r="F211" s="237" t="s">
        <v>1115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160</v>
      </c>
      <c r="AU211" s="243" t="s">
        <v>84</v>
      </c>
      <c r="AV211" s="13" t="s">
        <v>82</v>
      </c>
      <c r="AW211" s="13" t="s">
        <v>37</v>
      </c>
      <c r="AX211" s="13" t="s">
        <v>75</v>
      </c>
      <c r="AY211" s="243" t="s">
        <v>147</v>
      </c>
    </row>
    <row r="212" s="14" customFormat="1">
      <c r="A212" s="14"/>
      <c r="B212" s="244"/>
      <c r="C212" s="245"/>
      <c r="D212" s="227" t="s">
        <v>160</v>
      </c>
      <c r="E212" s="246" t="s">
        <v>19</v>
      </c>
      <c r="F212" s="247" t="s">
        <v>171</v>
      </c>
      <c r="G212" s="245"/>
      <c r="H212" s="248">
        <v>3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160</v>
      </c>
      <c r="AU212" s="254" t="s">
        <v>84</v>
      </c>
      <c r="AV212" s="14" t="s">
        <v>84</v>
      </c>
      <c r="AW212" s="14" t="s">
        <v>37</v>
      </c>
      <c r="AX212" s="14" t="s">
        <v>82</v>
      </c>
      <c r="AY212" s="254" t="s">
        <v>147</v>
      </c>
    </row>
    <row r="213" s="2" customFormat="1" ht="16.5" customHeight="1">
      <c r="A213" s="40"/>
      <c r="B213" s="41"/>
      <c r="C213" s="255" t="s">
        <v>294</v>
      </c>
      <c r="D213" s="255" t="s">
        <v>169</v>
      </c>
      <c r="E213" s="256" t="s">
        <v>598</v>
      </c>
      <c r="F213" s="257" t="s">
        <v>1116</v>
      </c>
      <c r="G213" s="258" t="s">
        <v>264</v>
      </c>
      <c r="H213" s="259">
        <v>3</v>
      </c>
      <c r="I213" s="260"/>
      <c r="J213" s="261">
        <f>ROUND(I213*H213,2)</f>
        <v>0</v>
      </c>
      <c r="K213" s="257" t="s">
        <v>271</v>
      </c>
      <c r="L213" s="262"/>
      <c r="M213" s="263" t="s">
        <v>19</v>
      </c>
      <c r="N213" s="264" t="s">
        <v>46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186</v>
      </c>
      <c r="AT213" s="225" t="s">
        <v>169</v>
      </c>
      <c r="AU213" s="225" t="s">
        <v>84</v>
      </c>
      <c r="AY213" s="19" t="s">
        <v>147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82</v>
      </c>
      <c r="BK213" s="226">
        <f>ROUND(I213*H213,2)</f>
        <v>0</v>
      </c>
      <c r="BL213" s="19" t="s">
        <v>177</v>
      </c>
      <c r="BM213" s="225" t="s">
        <v>1117</v>
      </c>
    </row>
    <row r="214" s="2" customFormat="1">
      <c r="A214" s="40"/>
      <c r="B214" s="41"/>
      <c r="C214" s="42"/>
      <c r="D214" s="227" t="s">
        <v>156</v>
      </c>
      <c r="E214" s="42"/>
      <c r="F214" s="228" t="s">
        <v>599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156</v>
      </c>
      <c r="AU214" s="19" t="s">
        <v>84</v>
      </c>
    </row>
    <row r="215" s="13" customFormat="1">
      <c r="A215" s="13"/>
      <c r="B215" s="234"/>
      <c r="C215" s="235"/>
      <c r="D215" s="227" t="s">
        <v>160</v>
      </c>
      <c r="E215" s="236" t="s">
        <v>19</v>
      </c>
      <c r="F215" s="237" t="s">
        <v>161</v>
      </c>
      <c r="G215" s="235"/>
      <c r="H215" s="236" t="s">
        <v>19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160</v>
      </c>
      <c r="AU215" s="243" t="s">
        <v>84</v>
      </c>
      <c r="AV215" s="13" t="s">
        <v>82</v>
      </c>
      <c r="AW215" s="13" t="s">
        <v>37</v>
      </c>
      <c r="AX215" s="13" t="s">
        <v>75</v>
      </c>
      <c r="AY215" s="243" t="s">
        <v>147</v>
      </c>
    </row>
    <row r="216" s="13" customFormat="1">
      <c r="A216" s="13"/>
      <c r="B216" s="234"/>
      <c r="C216" s="235"/>
      <c r="D216" s="227" t="s">
        <v>160</v>
      </c>
      <c r="E216" s="236" t="s">
        <v>19</v>
      </c>
      <c r="F216" s="237" t="s">
        <v>1115</v>
      </c>
      <c r="G216" s="235"/>
      <c r="H216" s="236" t="s">
        <v>19</v>
      </c>
      <c r="I216" s="238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160</v>
      </c>
      <c r="AU216" s="243" t="s">
        <v>84</v>
      </c>
      <c r="AV216" s="13" t="s">
        <v>82</v>
      </c>
      <c r="AW216" s="13" t="s">
        <v>37</v>
      </c>
      <c r="AX216" s="13" t="s">
        <v>75</v>
      </c>
      <c r="AY216" s="243" t="s">
        <v>147</v>
      </c>
    </row>
    <row r="217" s="14" customFormat="1">
      <c r="A217" s="14"/>
      <c r="B217" s="244"/>
      <c r="C217" s="245"/>
      <c r="D217" s="227" t="s">
        <v>160</v>
      </c>
      <c r="E217" s="246" t="s">
        <v>19</v>
      </c>
      <c r="F217" s="247" t="s">
        <v>171</v>
      </c>
      <c r="G217" s="245"/>
      <c r="H217" s="248">
        <v>3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160</v>
      </c>
      <c r="AU217" s="254" t="s">
        <v>84</v>
      </c>
      <c r="AV217" s="14" t="s">
        <v>84</v>
      </c>
      <c r="AW217" s="14" t="s">
        <v>37</v>
      </c>
      <c r="AX217" s="14" t="s">
        <v>82</v>
      </c>
      <c r="AY217" s="254" t="s">
        <v>147</v>
      </c>
    </row>
    <row r="218" s="2" customFormat="1" ht="24.15" customHeight="1">
      <c r="A218" s="40"/>
      <c r="B218" s="41"/>
      <c r="C218" s="214" t="s">
        <v>302</v>
      </c>
      <c r="D218" s="214" t="s">
        <v>149</v>
      </c>
      <c r="E218" s="215" t="s">
        <v>601</v>
      </c>
      <c r="F218" s="216" t="s">
        <v>602</v>
      </c>
      <c r="G218" s="217" t="s">
        <v>264</v>
      </c>
      <c r="H218" s="218">
        <v>7</v>
      </c>
      <c r="I218" s="219"/>
      <c r="J218" s="220">
        <f>ROUND(I218*H218,2)</f>
        <v>0</v>
      </c>
      <c r="K218" s="216" t="s">
        <v>153</v>
      </c>
      <c r="L218" s="46"/>
      <c r="M218" s="221" t="s">
        <v>19</v>
      </c>
      <c r="N218" s="222" t="s">
        <v>46</v>
      </c>
      <c r="O218" s="86"/>
      <c r="P218" s="223">
        <f>O218*H218</f>
        <v>0</v>
      </c>
      <c r="Q218" s="223">
        <v>0.00132</v>
      </c>
      <c r="R218" s="223">
        <f>Q218*H218</f>
        <v>0.0092399999999999999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177</v>
      </c>
      <c r="AT218" s="225" t="s">
        <v>149</v>
      </c>
      <c r="AU218" s="225" t="s">
        <v>84</v>
      </c>
      <c r="AY218" s="19" t="s">
        <v>147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82</v>
      </c>
      <c r="BK218" s="226">
        <f>ROUND(I218*H218,2)</f>
        <v>0</v>
      </c>
      <c r="BL218" s="19" t="s">
        <v>177</v>
      </c>
      <c r="BM218" s="225" t="s">
        <v>1118</v>
      </c>
    </row>
    <row r="219" s="2" customFormat="1">
      <c r="A219" s="40"/>
      <c r="B219" s="41"/>
      <c r="C219" s="42"/>
      <c r="D219" s="227" t="s">
        <v>156</v>
      </c>
      <c r="E219" s="42"/>
      <c r="F219" s="228" t="s">
        <v>604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156</v>
      </c>
      <c r="AU219" s="19" t="s">
        <v>84</v>
      </c>
    </row>
    <row r="220" s="2" customFormat="1">
      <c r="A220" s="40"/>
      <c r="B220" s="41"/>
      <c r="C220" s="42"/>
      <c r="D220" s="232" t="s">
        <v>158</v>
      </c>
      <c r="E220" s="42"/>
      <c r="F220" s="233" t="s">
        <v>605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158</v>
      </c>
      <c r="AU220" s="19" t="s">
        <v>84</v>
      </c>
    </row>
    <row r="221" s="13" customFormat="1">
      <c r="A221" s="13"/>
      <c r="B221" s="234"/>
      <c r="C221" s="235"/>
      <c r="D221" s="227" t="s">
        <v>160</v>
      </c>
      <c r="E221" s="236" t="s">
        <v>19</v>
      </c>
      <c r="F221" s="237" t="s">
        <v>606</v>
      </c>
      <c r="G221" s="235"/>
      <c r="H221" s="236" t="s">
        <v>19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160</v>
      </c>
      <c r="AU221" s="243" t="s">
        <v>84</v>
      </c>
      <c r="AV221" s="13" t="s">
        <v>82</v>
      </c>
      <c r="AW221" s="13" t="s">
        <v>37</v>
      </c>
      <c r="AX221" s="13" t="s">
        <v>75</v>
      </c>
      <c r="AY221" s="243" t="s">
        <v>147</v>
      </c>
    </row>
    <row r="222" s="14" customFormat="1">
      <c r="A222" s="14"/>
      <c r="B222" s="244"/>
      <c r="C222" s="245"/>
      <c r="D222" s="227" t="s">
        <v>160</v>
      </c>
      <c r="E222" s="246" t="s">
        <v>19</v>
      </c>
      <c r="F222" s="247" t="s">
        <v>205</v>
      </c>
      <c r="G222" s="245"/>
      <c r="H222" s="248">
        <v>7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160</v>
      </c>
      <c r="AU222" s="254" t="s">
        <v>84</v>
      </c>
      <c r="AV222" s="14" t="s">
        <v>84</v>
      </c>
      <c r="AW222" s="14" t="s">
        <v>37</v>
      </c>
      <c r="AX222" s="14" t="s">
        <v>82</v>
      </c>
      <c r="AY222" s="254" t="s">
        <v>147</v>
      </c>
    </row>
    <row r="223" s="2" customFormat="1" ht="21.75" customHeight="1">
      <c r="A223" s="40"/>
      <c r="B223" s="41"/>
      <c r="C223" s="255" t="s">
        <v>7</v>
      </c>
      <c r="D223" s="255" t="s">
        <v>169</v>
      </c>
      <c r="E223" s="256" t="s">
        <v>607</v>
      </c>
      <c r="F223" s="257" t="s">
        <v>608</v>
      </c>
      <c r="G223" s="258" t="s">
        <v>264</v>
      </c>
      <c r="H223" s="259">
        <v>7</v>
      </c>
      <c r="I223" s="260"/>
      <c r="J223" s="261">
        <f>ROUND(I223*H223,2)</f>
        <v>0</v>
      </c>
      <c r="K223" s="257" t="s">
        <v>271</v>
      </c>
      <c r="L223" s="262"/>
      <c r="M223" s="263" t="s">
        <v>19</v>
      </c>
      <c r="N223" s="264" t="s">
        <v>46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186</v>
      </c>
      <c r="AT223" s="225" t="s">
        <v>169</v>
      </c>
      <c r="AU223" s="225" t="s">
        <v>84</v>
      </c>
      <c r="AY223" s="19" t="s">
        <v>147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82</v>
      </c>
      <c r="BK223" s="226">
        <f>ROUND(I223*H223,2)</f>
        <v>0</v>
      </c>
      <c r="BL223" s="19" t="s">
        <v>177</v>
      </c>
      <c r="BM223" s="225" t="s">
        <v>1119</v>
      </c>
    </row>
    <row r="224" s="2" customFormat="1">
      <c r="A224" s="40"/>
      <c r="B224" s="41"/>
      <c r="C224" s="42"/>
      <c r="D224" s="227" t="s">
        <v>156</v>
      </c>
      <c r="E224" s="42"/>
      <c r="F224" s="228" t="s">
        <v>608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156</v>
      </c>
      <c r="AU224" s="19" t="s">
        <v>84</v>
      </c>
    </row>
    <row r="225" s="13" customFormat="1">
      <c r="A225" s="13"/>
      <c r="B225" s="234"/>
      <c r="C225" s="235"/>
      <c r="D225" s="227" t="s">
        <v>160</v>
      </c>
      <c r="E225" s="236" t="s">
        <v>19</v>
      </c>
      <c r="F225" s="237" t="s">
        <v>610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160</v>
      </c>
      <c r="AU225" s="243" t="s">
        <v>84</v>
      </c>
      <c r="AV225" s="13" t="s">
        <v>82</v>
      </c>
      <c r="AW225" s="13" t="s">
        <v>37</v>
      </c>
      <c r="AX225" s="13" t="s">
        <v>75</v>
      </c>
      <c r="AY225" s="243" t="s">
        <v>147</v>
      </c>
    </row>
    <row r="226" s="14" customFormat="1">
      <c r="A226" s="14"/>
      <c r="B226" s="244"/>
      <c r="C226" s="245"/>
      <c r="D226" s="227" t="s">
        <v>160</v>
      </c>
      <c r="E226" s="246" t="s">
        <v>19</v>
      </c>
      <c r="F226" s="247" t="s">
        <v>205</v>
      </c>
      <c r="G226" s="245"/>
      <c r="H226" s="248">
        <v>7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160</v>
      </c>
      <c r="AU226" s="254" t="s">
        <v>84</v>
      </c>
      <c r="AV226" s="14" t="s">
        <v>84</v>
      </c>
      <c r="AW226" s="14" t="s">
        <v>37</v>
      </c>
      <c r="AX226" s="14" t="s">
        <v>82</v>
      </c>
      <c r="AY226" s="254" t="s">
        <v>147</v>
      </c>
    </row>
    <row r="227" s="2" customFormat="1" ht="16.5" customHeight="1">
      <c r="A227" s="40"/>
      <c r="B227" s="41"/>
      <c r="C227" s="214" t="s">
        <v>320</v>
      </c>
      <c r="D227" s="214" t="s">
        <v>149</v>
      </c>
      <c r="E227" s="215" t="s">
        <v>611</v>
      </c>
      <c r="F227" s="216" t="s">
        <v>612</v>
      </c>
      <c r="G227" s="217" t="s">
        <v>613</v>
      </c>
      <c r="H227" s="218">
        <v>1</v>
      </c>
      <c r="I227" s="219"/>
      <c r="J227" s="220">
        <f>ROUND(I227*H227,2)</f>
        <v>0</v>
      </c>
      <c r="K227" s="216" t="s">
        <v>271</v>
      </c>
      <c r="L227" s="46"/>
      <c r="M227" s="221" t="s">
        <v>19</v>
      </c>
      <c r="N227" s="222" t="s">
        <v>46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177</v>
      </c>
      <c r="AT227" s="225" t="s">
        <v>149</v>
      </c>
      <c r="AU227" s="225" t="s">
        <v>84</v>
      </c>
      <c r="AY227" s="19" t="s">
        <v>147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82</v>
      </c>
      <c r="BK227" s="226">
        <f>ROUND(I227*H227,2)</f>
        <v>0</v>
      </c>
      <c r="BL227" s="19" t="s">
        <v>177</v>
      </c>
      <c r="BM227" s="225" t="s">
        <v>1120</v>
      </c>
    </row>
    <row r="228" s="2" customFormat="1">
      <c r="A228" s="40"/>
      <c r="B228" s="41"/>
      <c r="C228" s="42"/>
      <c r="D228" s="227" t="s">
        <v>156</v>
      </c>
      <c r="E228" s="42"/>
      <c r="F228" s="228" t="s">
        <v>615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156</v>
      </c>
      <c r="AU228" s="19" t="s">
        <v>84</v>
      </c>
    </row>
    <row r="229" s="14" customFormat="1">
      <c r="A229" s="14"/>
      <c r="B229" s="244"/>
      <c r="C229" s="245"/>
      <c r="D229" s="227" t="s">
        <v>160</v>
      </c>
      <c r="E229" s="246" t="s">
        <v>19</v>
      </c>
      <c r="F229" s="247" t="s">
        <v>82</v>
      </c>
      <c r="G229" s="245"/>
      <c r="H229" s="248">
        <v>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160</v>
      </c>
      <c r="AU229" s="254" t="s">
        <v>84</v>
      </c>
      <c r="AV229" s="14" t="s">
        <v>84</v>
      </c>
      <c r="AW229" s="14" t="s">
        <v>37</v>
      </c>
      <c r="AX229" s="14" t="s">
        <v>82</v>
      </c>
      <c r="AY229" s="254" t="s">
        <v>147</v>
      </c>
    </row>
    <row r="230" s="13" customFormat="1">
      <c r="A230" s="13"/>
      <c r="B230" s="234"/>
      <c r="C230" s="235"/>
      <c r="D230" s="227" t="s">
        <v>160</v>
      </c>
      <c r="E230" s="236" t="s">
        <v>19</v>
      </c>
      <c r="F230" s="237" t="s">
        <v>616</v>
      </c>
      <c r="G230" s="235"/>
      <c r="H230" s="236" t="s">
        <v>19</v>
      </c>
      <c r="I230" s="238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160</v>
      </c>
      <c r="AU230" s="243" t="s">
        <v>84</v>
      </c>
      <c r="AV230" s="13" t="s">
        <v>82</v>
      </c>
      <c r="AW230" s="13" t="s">
        <v>37</v>
      </c>
      <c r="AX230" s="13" t="s">
        <v>75</v>
      </c>
      <c r="AY230" s="243" t="s">
        <v>147</v>
      </c>
    </row>
    <row r="231" s="13" customFormat="1">
      <c r="A231" s="13"/>
      <c r="B231" s="234"/>
      <c r="C231" s="235"/>
      <c r="D231" s="227" t="s">
        <v>160</v>
      </c>
      <c r="E231" s="236" t="s">
        <v>19</v>
      </c>
      <c r="F231" s="237" t="s">
        <v>1121</v>
      </c>
      <c r="G231" s="235"/>
      <c r="H231" s="236" t="s">
        <v>19</v>
      </c>
      <c r="I231" s="238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160</v>
      </c>
      <c r="AU231" s="243" t="s">
        <v>84</v>
      </c>
      <c r="AV231" s="13" t="s">
        <v>82</v>
      </c>
      <c r="AW231" s="13" t="s">
        <v>37</v>
      </c>
      <c r="AX231" s="13" t="s">
        <v>75</v>
      </c>
      <c r="AY231" s="243" t="s">
        <v>147</v>
      </c>
    </row>
    <row r="232" s="13" customFormat="1">
      <c r="A232" s="13"/>
      <c r="B232" s="234"/>
      <c r="C232" s="235"/>
      <c r="D232" s="227" t="s">
        <v>160</v>
      </c>
      <c r="E232" s="236" t="s">
        <v>19</v>
      </c>
      <c r="F232" s="237" t="s">
        <v>618</v>
      </c>
      <c r="G232" s="235"/>
      <c r="H232" s="236" t="s">
        <v>19</v>
      </c>
      <c r="I232" s="238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160</v>
      </c>
      <c r="AU232" s="243" t="s">
        <v>84</v>
      </c>
      <c r="AV232" s="13" t="s">
        <v>82</v>
      </c>
      <c r="AW232" s="13" t="s">
        <v>37</v>
      </c>
      <c r="AX232" s="13" t="s">
        <v>75</v>
      </c>
      <c r="AY232" s="243" t="s">
        <v>147</v>
      </c>
    </row>
    <row r="233" s="13" customFormat="1">
      <c r="A233" s="13"/>
      <c r="B233" s="234"/>
      <c r="C233" s="235"/>
      <c r="D233" s="227" t="s">
        <v>160</v>
      </c>
      <c r="E233" s="236" t="s">
        <v>19</v>
      </c>
      <c r="F233" s="237" t="s">
        <v>619</v>
      </c>
      <c r="G233" s="235"/>
      <c r="H233" s="236" t="s">
        <v>19</v>
      </c>
      <c r="I233" s="238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160</v>
      </c>
      <c r="AU233" s="243" t="s">
        <v>84</v>
      </c>
      <c r="AV233" s="13" t="s">
        <v>82</v>
      </c>
      <c r="AW233" s="13" t="s">
        <v>37</v>
      </c>
      <c r="AX233" s="13" t="s">
        <v>75</v>
      </c>
      <c r="AY233" s="243" t="s">
        <v>147</v>
      </c>
    </row>
    <row r="234" s="13" customFormat="1">
      <c r="A234" s="13"/>
      <c r="B234" s="234"/>
      <c r="C234" s="235"/>
      <c r="D234" s="227" t="s">
        <v>160</v>
      </c>
      <c r="E234" s="236" t="s">
        <v>19</v>
      </c>
      <c r="F234" s="237" t="s">
        <v>620</v>
      </c>
      <c r="G234" s="235"/>
      <c r="H234" s="236" t="s">
        <v>19</v>
      </c>
      <c r="I234" s="238"/>
      <c r="J234" s="235"/>
      <c r="K234" s="235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160</v>
      </c>
      <c r="AU234" s="243" t="s">
        <v>84</v>
      </c>
      <c r="AV234" s="13" t="s">
        <v>82</v>
      </c>
      <c r="AW234" s="13" t="s">
        <v>37</v>
      </c>
      <c r="AX234" s="13" t="s">
        <v>75</v>
      </c>
      <c r="AY234" s="243" t="s">
        <v>147</v>
      </c>
    </row>
    <row r="235" s="2" customFormat="1" ht="16.5" customHeight="1">
      <c r="A235" s="40"/>
      <c r="B235" s="41"/>
      <c r="C235" s="255" t="s">
        <v>326</v>
      </c>
      <c r="D235" s="255" t="s">
        <v>169</v>
      </c>
      <c r="E235" s="256" t="s">
        <v>1122</v>
      </c>
      <c r="F235" s="257" t="s">
        <v>1123</v>
      </c>
      <c r="G235" s="258" t="s">
        <v>613</v>
      </c>
      <c r="H235" s="259">
        <v>1</v>
      </c>
      <c r="I235" s="260"/>
      <c r="J235" s="261">
        <f>ROUND(I235*H235,2)</f>
        <v>0</v>
      </c>
      <c r="K235" s="257" t="s">
        <v>271</v>
      </c>
      <c r="L235" s="262"/>
      <c r="M235" s="263" t="s">
        <v>19</v>
      </c>
      <c r="N235" s="264" t="s">
        <v>46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186</v>
      </c>
      <c r="AT235" s="225" t="s">
        <v>169</v>
      </c>
      <c r="AU235" s="225" t="s">
        <v>84</v>
      </c>
      <c r="AY235" s="19" t="s">
        <v>147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82</v>
      </c>
      <c r="BK235" s="226">
        <f>ROUND(I235*H235,2)</f>
        <v>0</v>
      </c>
      <c r="BL235" s="19" t="s">
        <v>177</v>
      </c>
      <c r="BM235" s="225" t="s">
        <v>1124</v>
      </c>
    </row>
    <row r="236" s="2" customFormat="1">
      <c r="A236" s="40"/>
      <c r="B236" s="41"/>
      <c r="C236" s="42"/>
      <c r="D236" s="227" t="s">
        <v>156</v>
      </c>
      <c r="E236" s="42"/>
      <c r="F236" s="228" t="s">
        <v>1125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156</v>
      </c>
      <c r="AU236" s="19" t="s">
        <v>84</v>
      </c>
    </row>
    <row r="237" s="14" customFormat="1">
      <c r="A237" s="14"/>
      <c r="B237" s="244"/>
      <c r="C237" s="245"/>
      <c r="D237" s="227" t="s">
        <v>160</v>
      </c>
      <c r="E237" s="246" t="s">
        <v>19</v>
      </c>
      <c r="F237" s="247" t="s">
        <v>82</v>
      </c>
      <c r="G237" s="245"/>
      <c r="H237" s="248">
        <v>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160</v>
      </c>
      <c r="AU237" s="254" t="s">
        <v>84</v>
      </c>
      <c r="AV237" s="14" t="s">
        <v>84</v>
      </c>
      <c r="AW237" s="14" t="s">
        <v>37</v>
      </c>
      <c r="AX237" s="14" t="s">
        <v>82</v>
      </c>
      <c r="AY237" s="254" t="s">
        <v>147</v>
      </c>
    </row>
    <row r="238" s="13" customFormat="1">
      <c r="A238" s="13"/>
      <c r="B238" s="234"/>
      <c r="C238" s="235"/>
      <c r="D238" s="227" t="s">
        <v>160</v>
      </c>
      <c r="E238" s="236" t="s">
        <v>19</v>
      </c>
      <c r="F238" s="237" t="s">
        <v>616</v>
      </c>
      <c r="G238" s="235"/>
      <c r="H238" s="236" t="s">
        <v>19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160</v>
      </c>
      <c r="AU238" s="243" t="s">
        <v>84</v>
      </c>
      <c r="AV238" s="13" t="s">
        <v>82</v>
      </c>
      <c r="AW238" s="13" t="s">
        <v>37</v>
      </c>
      <c r="AX238" s="13" t="s">
        <v>75</v>
      </c>
      <c r="AY238" s="243" t="s">
        <v>147</v>
      </c>
    </row>
    <row r="239" s="13" customFormat="1">
      <c r="A239" s="13"/>
      <c r="B239" s="234"/>
      <c r="C239" s="235"/>
      <c r="D239" s="227" t="s">
        <v>160</v>
      </c>
      <c r="E239" s="236" t="s">
        <v>19</v>
      </c>
      <c r="F239" s="237" t="s">
        <v>1126</v>
      </c>
      <c r="G239" s="235"/>
      <c r="H239" s="236" t="s">
        <v>19</v>
      </c>
      <c r="I239" s="238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160</v>
      </c>
      <c r="AU239" s="243" t="s">
        <v>84</v>
      </c>
      <c r="AV239" s="13" t="s">
        <v>82</v>
      </c>
      <c r="AW239" s="13" t="s">
        <v>37</v>
      </c>
      <c r="AX239" s="13" t="s">
        <v>75</v>
      </c>
      <c r="AY239" s="243" t="s">
        <v>147</v>
      </c>
    </row>
    <row r="240" s="13" customFormat="1">
      <c r="A240" s="13"/>
      <c r="B240" s="234"/>
      <c r="C240" s="235"/>
      <c r="D240" s="227" t="s">
        <v>160</v>
      </c>
      <c r="E240" s="236" t="s">
        <v>19</v>
      </c>
      <c r="F240" s="237" t="s">
        <v>1127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160</v>
      </c>
      <c r="AU240" s="243" t="s">
        <v>84</v>
      </c>
      <c r="AV240" s="13" t="s">
        <v>82</v>
      </c>
      <c r="AW240" s="13" t="s">
        <v>37</v>
      </c>
      <c r="AX240" s="13" t="s">
        <v>75</v>
      </c>
      <c r="AY240" s="243" t="s">
        <v>147</v>
      </c>
    </row>
    <row r="241" s="13" customFormat="1">
      <c r="A241" s="13"/>
      <c r="B241" s="234"/>
      <c r="C241" s="235"/>
      <c r="D241" s="227" t="s">
        <v>160</v>
      </c>
      <c r="E241" s="236" t="s">
        <v>19</v>
      </c>
      <c r="F241" s="237" t="s">
        <v>646</v>
      </c>
      <c r="G241" s="235"/>
      <c r="H241" s="236" t="s">
        <v>19</v>
      </c>
      <c r="I241" s="238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160</v>
      </c>
      <c r="AU241" s="243" t="s">
        <v>84</v>
      </c>
      <c r="AV241" s="13" t="s">
        <v>82</v>
      </c>
      <c r="AW241" s="13" t="s">
        <v>37</v>
      </c>
      <c r="AX241" s="13" t="s">
        <v>75</v>
      </c>
      <c r="AY241" s="243" t="s">
        <v>147</v>
      </c>
    </row>
    <row r="242" s="13" customFormat="1">
      <c r="A242" s="13"/>
      <c r="B242" s="234"/>
      <c r="C242" s="235"/>
      <c r="D242" s="227" t="s">
        <v>160</v>
      </c>
      <c r="E242" s="236" t="s">
        <v>19</v>
      </c>
      <c r="F242" s="237" t="s">
        <v>631</v>
      </c>
      <c r="G242" s="235"/>
      <c r="H242" s="236" t="s">
        <v>19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160</v>
      </c>
      <c r="AU242" s="243" t="s">
        <v>84</v>
      </c>
      <c r="AV242" s="13" t="s">
        <v>82</v>
      </c>
      <c r="AW242" s="13" t="s">
        <v>37</v>
      </c>
      <c r="AX242" s="13" t="s">
        <v>75</v>
      </c>
      <c r="AY242" s="243" t="s">
        <v>147</v>
      </c>
    </row>
    <row r="243" s="13" customFormat="1">
      <c r="A243" s="13"/>
      <c r="B243" s="234"/>
      <c r="C243" s="235"/>
      <c r="D243" s="227" t="s">
        <v>160</v>
      </c>
      <c r="E243" s="236" t="s">
        <v>19</v>
      </c>
      <c r="F243" s="237" t="s">
        <v>647</v>
      </c>
      <c r="G243" s="235"/>
      <c r="H243" s="236" t="s">
        <v>19</v>
      </c>
      <c r="I243" s="238"/>
      <c r="J243" s="235"/>
      <c r="K243" s="235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160</v>
      </c>
      <c r="AU243" s="243" t="s">
        <v>84</v>
      </c>
      <c r="AV243" s="13" t="s">
        <v>82</v>
      </c>
      <c r="AW243" s="13" t="s">
        <v>37</v>
      </c>
      <c r="AX243" s="13" t="s">
        <v>75</v>
      </c>
      <c r="AY243" s="243" t="s">
        <v>147</v>
      </c>
    </row>
    <row r="244" s="13" customFormat="1">
      <c r="A244" s="13"/>
      <c r="B244" s="234"/>
      <c r="C244" s="235"/>
      <c r="D244" s="227" t="s">
        <v>160</v>
      </c>
      <c r="E244" s="236" t="s">
        <v>19</v>
      </c>
      <c r="F244" s="237" t="s">
        <v>648</v>
      </c>
      <c r="G244" s="235"/>
      <c r="H244" s="236" t="s">
        <v>19</v>
      </c>
      <c r="I244" s="238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160</v>
      </c>
      <c r="AU244" s="243" t="s">
        <v>84</v>
      </c>
      <c r="AV244" s="13" t="s">
        <v>82</v>
      </c>
      <c r="AW244" s="13" t="s">
        <v>37</v>
      </c>
      <c r="AX244" s="13" t="s">
        <v>75</v>
      </c>
      <c r="AY244" s="243" t="s">
        <v>147</v>
      </c>
    </row>
    <row r="245" s="13" customFormat="1">
      <c r="A245" s="13"/>
      <c r="B245" s="234"/>
      <c r="C245" s="235"/>
      <c r="D245" s="227" t="s">
        <v>160</v>
      </c>
      <c r="E245" s="236" t="s">
        <v>19</v>
      </c>
      <c r="F245" s="237" t="s">
        <v>649</v>
      </c>
      <c r="G245" s="235"/>
      <c r="H245" s="236" t="s">
        <v>19</v>
      </c>
      <c r="I245" s="238"/>
      <c r="J245" s="235"/>
      <c r="K245" s="235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160</v>
      </c>
      <c r="AU245" s="243" t="s">
        <v>84</v>
      </c>
      <c r="AV245" s="13" t="s">
        <v>82</v>
      </c>
      <c r="AW245" s="13" t="s">
        <v>37</v>
      </c>
      <c r="AX245" s="13" t="s">
        <v>75</v>
      </c>
      <c r="AY245" s="243" t="s">
        <v>147</v>
      </c>
    </row>
    <row r="246" s="13" customFormat="1">
      <c r="A246" s="13"/>
      <c r="B246" s="234"/>
      <c r="C246" s="235"/>
      <c r="D246" s="227" t="s">
        <v>160</v>
      </c>
      <c r="E246" s="236" t="s">
        <v>19</v>
      </c>
      <c r="F246" s="237" t="s">
        <v>1128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160</v>
      </c>
      <c r="AU246" s="243" t="s">
        <v>84</v>
      </c>
      <c r="AV246" s="13" t="s">
        <v>82</v>
      </c>
      <c r="AW246" s="13" t="s">
        <v>37</v>
      </c>
      <c r="AX246" s="13" t="s">
        <v>75</v>
      </c>
      <c r="AY246" s="243" t="s">
        <v>147</v>
      </c>
    </row>
    <row r="247" s="13" customFormat="1">
      <c r="A247" s="13"/>
      <c r="B247" s="234"/>
      <c r="C247" s="235"/>
      <c r="D247" s="227" t="s">
        <v>160</v>
      </c>
      <c r="E247" s="236" t="s">
        <v>19</v>
      </c>
      <c r="F247" s="237" t="s">
        <v>651</v>
      </c>
      <c r="G247" s="235"/>
      <c r="H247" s="236" t="s">
        <v>19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160</v>
      </c>
      <c r="AU247" s="243" t="s">
        <v>84</v>
      </c>
      <c r="AV247" s="13" t="s">
        <v>82</v>
      </c>
      <c r="AW247" s="13" t="s">
        <v>37</v>
      </c>
      <c r="AX247" s="13" t="s">
        <v>75</v>
      </c>
      <c r="AY247" s="243" t="s">
        <v>147</v>
      </c>
    </row>
    <row r="248" s="13" customFormat="1">
      <c r="A248" s="13"/>
      <c r="B248" s="234"/>
      <c r="C248" s="235"/>
      <c r="D248" s="227" t="s">
        <v>160</v>
      </c>
      <c r="E248" s="236" t="s">
        <v>19</v>
      </c>
      <c r="F248" s="237" t="s">
        <v>652</v>
      </c>
      <c r="G248" s="235"/>
      <c r="H248" s="236" t="s">
        <v>19</v>
      </c>
      <c r="I248" s="238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160</v>
      </c>
      <c r="AU248" s="243" t="s">
        <v>84</v>
      </c>
      <c r="AV248" s="13" t="s">
        <v>82</v>
      </c>
      <c r="AW248" s="13" t="s">
        <v>37</v>
      </c>
      <c r="AX248" s="13" t="s">
        <v>75</v>
      </c>
      <c r="AY248" s="243" t="s">
        <v>147</v>
      </c>
    </row>
    <row r="249" s="13" customFormat="1">
      <c r="A249" s="13"/>
      <c r="B249" s="234"/>
      <c r="C249" s="235"/>
      <c r="D249" s="227" t="s">
        <v>160</v>
      </c>
      <c r="E249" s="236" t="s">
        <v>19</v>
      </c>
      <c r="F249" s="237" t="s">
        <v>653</v>
      </c>
      <c r="G249" s="235"/>
      <c r="H249" s="236" t="s">
        <v>19</v>
      </c>
      <c r="I249" s="238"/>
      <c r="J249" s="235"/>
      <c r="K249" s="235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160</v>
      </c>
      <c r="AU249" s="243" t="s">
        <v>84</v>
      </c>
      <c r="AV249" s="13" t="s">
        <v>82</v>
      </c>
      <c r="AW249" s="13" t="s">
        <v>37</v>
      </c>
      <c r="AX249" s="13" t="s">
        <v>75</v>
      </c>
      <c r="AY249" s="243" t="s">
        <v>147</v>
      </c>
    </row>
    <row r="250" s="13" customFormat="1">
      <c r="A250" s="13"/>
      <c r="B250" s="234"/>
      <c r="C250" s="235"/>
      <c r="D250" s="227" t="s">
        <v>160</v>
      </c>
      <c r="E250" s="236" t="s">
        <v>19</v>
      </c>
      <c r="F250" s="237" t="s">
        <v>654</v>
      </c>
      <c r="G250" s="235"/>
      <c r="H250" s="236" t="s">
        <v>19</v>
      </c>
      <c r="I250" s="238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160</v>
      </c>
      <c r="AU250" s="243" t="s">
        <v>84</v>
      </c>
      <c r="AV250" s="13" t="s">
        <v>82</v>
      </c>
      <c r="AW250" s="13" t="s">
        <v>37</v>
      </c>
      <c r="AX250" s="13" t="s">
        <v>75</v>
      </c>
      <c r="AY250" s="243" t="s">
        <v>147</v>
      </c>
    </row>
    <row r="251" s="13" customFormat="1">
      <c r="A251" s="13"/>
      <c r="B251" s="234"/>
      <c r="C251" s="235"/>
      <c r="D251" s="227" t="s">
        <v>160</v>
      </c>
      <c r="E251" s="236" t="s">
        <v>19</v>
      </c>
      <c r="F251" s="237" t="s">
        <v>655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160</v>
      </c>
      <c r="AU251" s="243" t="s">
        <v>84</v>
      </c>
      <c r="AV251" s="13" t="s">
        <v>82</v>
      </c>
      <c r="AW251" s="13" t="s">
        <v>37</v>
      </c>
      <c r="AX251" s="13" t="s">
        <v>75</v>
      </c>
      <c r="AY251" s="243" t="s">
        <v>147</v>
      </c>
    </row>
    <row r="252" s="13" customFormat="1">
      <c r="A252" s="13"/>
      <c r="B252" s="234"/>
      <c r="C252" s="235"/>
      <c r="D252" s="227" t="s">
        <v>160</v>
      </c>
      <c r="E252" s="236" t="s">
        <v>19</v>
      </c>
      <c r="F252" s="237" t="s">
        <v>656</v>
      </c>
      <c r="G252" s="235"/>
      <c r="H252" s="236" t="s">
        <v>19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160</v>
      </c>
      <c r="AU252" s="243" t="s">
        <v>84</v>
      </c>
      <c r="AV252" s="13" t="s">
        <v>82</v>
      </c>
      <c r="AW252" s="13" t="s">
        <v>37</v>
      </c>
      <c r="AX252" s="13" t="s">
        <v>75</v>
      </c>
      <c r="AY252" s="243" t="s">
        <v>147</v>
      </c>
    </row>
    <row r="253" s="13" customFormat="1">
      <c r="A253" s="13"/>
      <c r="B253" s="234"/>
      <c r="C253" s="235"/>
      <c r="D253" s="227" t="s">
        <v>160</v>
      </c>
      <c r="E253" s="236" t="s">
        <v>19</v>
      </c>
      <c r="F253" s="237" t="s">
        <v>657</v>
      </c>
      <c r="G253" s="235"/>
      <c r="H253" s="236" t="s">
        <v>19</v>
      </c>
      <c r="I253" s="238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160</v>
      </c>
      <c r="AU253" s="243" t="s">
        <v>84</v>
      </c>
      <c r="AV253" s="13" t="s">
        <v>82</v>
      </c>
      <c r="AW253" s="13" t="s">
        <v>37</v>
      </c>
      <c r="AX253" s="13" t="s">
        <v>75</v>
      </c>
      <c r="AY253" s="243" t="s">
        <v>147</v>
      </c>
    </row>
    <row r="254" s="13" customFormat="1">
      <c r="A254" s="13"/>
      <c r="B254" s="234"/>
      <c r="C254" s="235"/>
      <c r="D254" s="227" t="s">
        <v>160</v>
      </c>
      <c r="E254" s="236" t="s">
        <v>19</v>
      </c>
      <c r="F254" s="237" t="s">
        <v>659</v>
      </c>
      <c r="G254" s="235"/>
      <c r="H254" s="236" t="s">
        <v>19</v>
      </c>
      <c r="I254" s="238"/>
      <c r="J254" s="235"/>
      <c r="K254" s="235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160</v>
      </c>
      <c r="AU254" s="243" t="s">
        <v>84</v>
      </c>
      <c r="AV254" s="13" t="s">
        <v>82</v>
      </c>
      <c r="AW254" s="13" t="s">
        <v>37</v>
      </c>
      <c r="AX254" s="13" t="s">
        <v>75</v>
      </c>
      <c r="AY254" s="243" t="s">
        <v>147</v>
      </c>
    </row>
    <row r="255" s="2" customFormat="1" ht="16.5" customHeight="1">
      <c r="A255" s="40"/>
      <c r="B255" s="41"/>
      <c r="C255" s="255" t="s">
        <v>332</v>
      </c>
      <c r="D255" s="255" t="s">
        <v>169</v>
      </c>
      <c r="E255" s="256" t="s">
        <v>1129</v>
      </c>
      <c r="F255" s="257" t="s">
        <v>1130</v>
      </c>
      <c r="G255" s="258" t="s">
        <v>613</v>
      </c>
      <c r="H255" s="259">
        <v>1</v>
      </c>
      <c r="I255" s="260"/>
      <c r="J255" s="261">
        <f>ROUND(I255*H255,2)</f>
        <v>0</v>
      </c>
      <c r="K255" s="257" t="s">
        <v>271</v>
      </c>
      <c r="L255" s="262"/>
      <c r="M255" s="263" t="s">
        <v>19</v>
      </c>
      <c r="N255" s="264" t="s">
        <v>46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186</v>
      </c>
      <c r="AT255" s="225" t="s">
        <v>169</v>
      </c>
      <c r="AU255" s="225" t="s">
        <v>84</v>
      </c>
      <c r="AY255" s="19" t="s">
        <v>147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82</v>
      </c>
      <c r="BK255" s="226">
        <f>ROUND(I255*H255,2)</f>
        <v>0</v>
      </c>
      <c r="BL255" s="19" t="s">
        <v>177</v>
      </c>
      <c r="BM255" s="225" t="s">
        <v>1131</v>
      </c>
    </row>
    <row r="256" s="2" customFormat="1">
      <c r="A256" s="40"/>
      <c r="B256" s="41"/>
      <c r="C256" s="42"/>
      <c r="D256" s="227" t="s">
        <v>156</v>
      </c>
      <c r="E256" s="42"/>
      <c r="F256" s="228" t="s">
        <v>1132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156</v>
      </c>
      <c r="AU256" s="19" t="s">
        <v>84</v>
      </c>
    </row>
    <row r="257" s="14" customFormat="1">
      <c r="A257" s="14"/>
      <c r="B257" s="244"/>
      <c r="C257" s="245"/>
      <c r="D257" s="227" t="s">
        <v>160</v>
      </c>
      <c r="E257" s="246" t="s">
        <v>19</v>
      </c>
      <c r="F257" s="247" t="s">
        <v>82</v>
      </c>
      <c r="G257" s="245"/>
      <c r="H257" s="248">
        <v>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160</v>
      </c>
      <c r="AU257" s="254" t="s">
        <v>84</v>
      </c>
      <c r="AV257" s="14" t="s">
        <v>84</v>
      </c>
      <c r="AW257" s="14" t="s">
        <v>37</v>
      </c>
      <c r="AX257" s="14" t="s">
        <v>82</v>
      </c>
      <c r="AY257" s="254" t="s">
        <v>147</v>
      </c>
    </row>
    <row r="258" s="13" customFormat="1">
      <c r="A258" s="13"/>
      <c r="B258" s="234"/>
      <c r="C258" s="235"/>
      <c r="D258" s="227" t="s">
        <v>160</v>
      </c>
      <c r="E258" s="236" t="s">
        <v>19</v>
      </c>
      <c r="F258" s="237" t="s">
        <v>616</v>
      </c>
      <c r="G258" s="235"/>
      <c r="H258" s="236" t="s">
        <v>19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160</v>
      </c>
      <c r="AU258" s="243" t="s">
        <v>84</v>
      </c>
      <c r="AV258" s="13" t="s">
        <v>82</v>
      </c>
      <c r="AW258" s="13" t="s">
        <v>37</v>
      </c>
      <c r="AX258" s="13" t="s">
        <v>75</v>
      </c>
      <c r="AY258" s="243" t="s">
        <v>147</v>
      </c>
    </row>
    <row r="259" s="13" customFormat="1">
      <c r="A259" s="13"/>
      <c r="B259" s="234"/>
      <c r="C259" s="235"/>
      <c r="D259" s="227" t="s">
        <v>160</v>
      </c>
      <c r="E259" s="236" t="s">
        <v>19</v>
      </c>
      <c r="F259" s="237" t="s">
        <v>1126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160</v>
      </c>
      <c r="AU259" s="243" t="s">
        <v>84</v>
      </c>
      <c r="AV259" s="13" t="s">
        <v>82</v>
      </c>
      <c r="AW259" s="13" t="s">
        <v>37</v>
      </c>
      <c r="AX259" s="13" t="s">
        <v>75</v>
      </c>
      <c r="AY259" s="243" t="s">
        <v>147</v>
      </c>
    </row>
    <row r="260" s="13" customFormat="1">
      <c r="A260" s="13"/>
      <c r="B260" s="234"/>
      <c r="C260" s="235"/>
      <c r="D260" s="227" t="s">
        <v>160</v>
      </c>
      <c r="E260" s="236" t="s">
        <v>19</v>
      </c>
      <c r="F260" s="237" t="s">
        <v>1127</v>
      </c>
      <c r="G260" s="235"/>
      <c r="H260" s="236" t="s">
        <v>19</v>
      </c>
      <c r="I260" s="238"/>
      <c r="J260" s="235"/>
      <c r="K260" s="235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160</v>
      </c>
      <c r="AU260" s="243" t="s">
        <v>84</v>
      </c>
      <c r="AV260" s="13" t="s">
        <v>82</v>
      </c>
      <c r="AW260" s="13" t="s">
        <v>37</v>
      </c>
      <c r="AX260" s="13" t="s">
        <v>75</v>
      </c>
      <c r="AY260" s="243" t="s">
        <v>147</v>
      </c>
    </row>
    <row r="261" s="13" customFormat="1">
      <c r="A261" s="13"/>
      <c r="B261" s="234"/>
      <c r="C261" s="235"/>
      <c r="D261" s="227" t="s">
        <v>160</v>
      </c>
      <c r="E261" s="236" t="s">
        <v>19</v>
      </c>
      <c r="F261" s="237" t="s">
        <v>646</v>
      </c>
      <c r="G261" s="235"/>
      <c r="H261" s="236" t="s">
        <v>19</v>
      </c>
      <c r="I261" s="238"/>
      <c r="J261" s="235"/>
      <c r="K261" s="235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160</v>
      </c>
      <c r="AU261" s="243" t="s">
        <v>84</v>
      </c>
      <c r="AV261" s="13" t="s">
        <v>82</v>
      </c>
      <c r="AW261" s="13" t="s">
        <v>37</v>
      </c>
      <c r="AX261" s="13" t="s">
        <v>75</v>
      </c>
      <c r="AY261" s="243" t="s">
        <v>147</v>
      </c>
    </row>
    <row r="262" s="13" customFormat="1">
      <c r="A262" s="13"/>
      <c r="B262" s="234"/>
      <c r="C262" s="235"/>
      <c r="D262" s="227" t="s">
        <v>160</v>
      </c>
      <c r="E262" s="236" t="s">
        <v>19</v>
      </c>
      <c r="F262" s="237" t="s">
        <v>631</v>
      </c>
      <c r="G262" s="235"/>
      <c r="H262" s="236" t="s">
        <v>19</v>
      </c>
      <c r="I262" s="238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160</v>
      </c>
      <c r="AU262" s="243" t="s">
        <v>84</v>
      </c>
      <c r="AV262" s="13" t="s">
        <v>82</v>
      </c>
      <c r="AW262" s="13" t="s">
        <v>37</v>
      </c>
      <c r="AX262" s="13" t="s">
        <v>75</v>
      </c>
      <c r="AY262" s="243" t="s">
        <v>147</v>
      </c>
    </row>
    <row r="263" s="13" customFormat="1">
      <c r="A263" s="13"/>
      <c r="B263" s="234"/>
      <c r="C263" s="235"/>
      <c r="D263" s="227" t="s">
        <v>160</v>
      </c>
      <c r="E263" s="236" t="s">
        <v>19</v>
      </c>
      <c r="F263" s="237" t="s">
        <v>647</v>
      </c>
      <c r="G263" s="235"/>
      <c r="H263" s="236" t="s">
        <v>19</v>
      </c>
      <c r="I263" s="238"/>
      <c r="J263" s="235"/>
      <c r="K263" s="235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160</v>
      </c>
      <c r="AU263" s="243" t="s">
        <v>84</v>
      </c>
      <c r="AV263" s="13" t="s">
        <v>82</v>
      </c>
      <c r="AW263" s="13" t="s">
        <v>37</v>
      </c>
      <c r="AX263" s="13" t="s">
        <v>75</v>
      </c>
      <c r="AY263" s="243" t="s">
        <v>147</v>
      </c>
    </row>
    <row r="264" s="13" customFormat="1">
      <c r="A264" s="13"/>
      <c r="B264" s="234"/>
      <c r="C264" s="235"/>
      <c r="D264" s="227" t="s">
        <v>160</v>
      </c>
      <c r="E264" s="236" t="s">
        <v>19</v>
      </c>
      <c r="F264" s="237" t="s">
        <v>648</v>
      </c>
      <c r="G264" s="235"/>
      <c r="H264" s="236" t="s">
        <v>19</v>
      </c>
      <c r="I264" s="238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160</v>
      </c>
      <c r="AU264" s="243" t="s">
        <v>84</v>
      </c>
      <c r="AV264" s="13" t="s">
        <v>82</v>
      </c>
      <c r="AW264" s="13" t="s">
        <v>37</v>
      </c>
      <c r="AX264" s="13" t="s">
        <v>75</v>
      </c>
      <c r="AY264" s="243" t="s">
        <v>147</v>
      </c>
    </row>
    <row r="265" s="13" customFormat="1">
      <c r="A265" s="13"/>
      <c r="B265" s="234"/>
      <c r="C265" s="235"/>
      <c r="D265" s="227" t="s">
        <v>160</v>
      </c>
      <c r="E265" s="236" t="s">
        <v>19</v>
      </c>
      <c r="F265" s="237" t="s">
        <v>1133</v>
      </c>
      <c r="G265" s="235"/>
      <c r="H265" s="236" t="s">
        <v>19</v>
      </c>
      <c r="I265" s="238"/>
      <c r="J265" s="235"/>
      <c r="K265" s="235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160</v>
      </c>
      <c r="AU265" s="243" t="s">
        <v>84</v>
      </c>
      <c r="AV265" s="13" t="s">
        <v>82</v>
      </c>
      <c r="AW265" s="13" t="s">
        <v>37</v>
      </c>
      <c r="AX265" s="13" t="s">
        <v>75</v>
      </c>
      <c r="AY265" s="243" t="s">
        <v>147</v>
      </c>
    </row>
    <row r="266" s="13" customFormat="1">
      <c r="A266" s="13"/>
      <c r="B266" s="234"/>
      <c r="C266" s="235"/>
      <c r="D266" s="227" t="s">
        <v>160</v>
      </c>
      <c r="E266" s="236" t="s">
        <v>19</v>
      </c>
      <c r="F266" s="237" t="s">
        <v>649</v>
      </c>
      <c r="G266" s="235"/>
      <c r="H266" s="236" t="s">
        <v>19</v>
      </c>
      <c r="I266" s="238"/>
      <c r="J266" s="235"/>
      <c r="K266" s="235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160</v>
      </c>
      <c r="AU266" s="243" t="s">
        <v>84</v>
      </c>
      <c r="AV266" s="13" t="s">
        <v>82</v>
      </c>
      <c r="AW266" s="13" t="s">
        <v>37</v>
      </c>
      <c r="AX266" s="13" t="s">
        <v>75</v>
      </c>
      <c r="AY266" s="243" t="s">
        <v>147</v>
      </c>
    </row>
    <row r="267" s="13" customFormat="1">
      <c r="A267" s="13"/>
      <c r="B267" s="234"/>
      <c r="C267" s="235"/>
      <c r="D267" s="227" t="s">
        <v>160</v>
      </c>
      <c r="E267" s="236" t="s">
        <v>19</v>
      </c>
      <c r="F267" s="237" t="s">
        <v>1128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160</v>
      </c>
      <c r="AU267" s="243" t="s">
        <v>84</v>
      </c>
      <c r="AV267" s="13" t="s">
        <v>82</v>
      </c>
      <c r="AW267" s="13" t="s">
        <v>37</v>
      </c>
      <c r="AX267" s="13" t="s">
        <v>75</v>
      </c>
      <c r="AY267" s="243" t="s">
        <v>147</v>
      </c>
    </row>
    <row r="268" s="13" customFormat="1">
      <c r="A268" s="13"/>
      <c r="B268" s="234"/>
      <c r="C268" s="235"/>
      <c r="D268" s="227" t="s">
        <v>160</v>
      </c>
      <c r="E268" s="236" t="s">
        <v>19</v>
      </c>
      <c r="F268" s="237" t="s">
        <v>651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160</v>
      </c>
      <c r="AU268" s="243" t="s">
        <v>84</v>
      </c>
      <c r="AV268" s="13" t="s">
        <v>82</v>
      </c>
      <c r="AW268" s="13" t="s">
        <v>37</v>
      </c>
      <c r="AX268" s="13" t="s">
        <v>75</v>
      </c>
      <c r="AY268" s="243" t="s">
        <v>147</v>
      </c>
    </row>
    <row r="269" s="13" customFormat="1">
      <c r="A269" s="13"/>
      <c r="B269" s="234"/>
      <c r="C269" s="235"/>
      <c r="D269" s="227" t="s">
        <v>160</v>
      </c>
      <c r="E269" s="236" t="s">
        <v>19</v>
      </c>
      <c r="F269" s="237" t="s">
        <v>652</v>
      </c>
      <c r="G269" s="235"/>
      <c r="H269" s="236" t="s">
        <v>19</v>
      </c>
      <c r="I269" s="238"/>
      <c r="J269" s="235"/>
      <c r="K269" s="235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160</v>
      </c>
      <c r="AU269" s="243" t="s">
        <v>84</v>
      </c>
      <c r="AV269" s="13" t="s">
        <v>82</v>
      </c>
      <c r="AW269" s="13" t="s">
        <v>37</v>
      </c>
      <c r="AX269" s="13" t="s">
        <v>75</v>
      </c>
      <c r="AY269" s="243" t="s">
        <v>147</v>
      </c>
    </row>
    <row r="270" s="13" customFormat="1">
      <c r="A270" s="13"/>
      <c r="B270" s="234"/>
      <c r="C270" s="235"/>
      <c r="D270" s="227" t="s">
        <v>160</v>
      </c>
      <c r="E270" s="236" t="s">
        <v>19</v>
      </c>
      <c r="F270" s="237" t="s">
        <v>653</v>
      </c>
      <c r="G270" s="235"/>
      <c r="H270" s="236" t="s">
        <v>19</v>
      </c>
      <c r="I270" s="238"/>
      <c r="J270" s="235"/>
      <c r="K270" s="235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160</v>
      </c>
      <c r="AU270" s="243" t="s">
        <v>84</v>
      </c>
      <c r="AV270" s="13" t="s">
        <v>82</v>
      </c>
      <c r="AW270" s="13" t="s">
        <v>37</v>
      </c>
      <c r="AX270" s="13" t="s">
        <v>75</v>
      </c>
      <c r="AY270" s="243" t="s">
        <v>147</v>
      </c>
    </row>
    <row r="271" s="13" customFormat="1">
      <c r="A271" s="13"/>
      <c r="B271" s="234"/>
      <c r="C271" s="235"/>
      <c r="D271" s="227" t="s">
        <v>160</v>
      </c>
      <c r="E271" s="236" t="s">
        <v>19</v>
      </c>
      <c r="F271" s="237" t="s">
        <v>654</v>
      </c>
      <c r="G271" s="235"/>
      <c r="H271" s="236" t="s">
        <v>19</v>
      </c>
      <c r="I271" s="238"/>
      <c r="J271" s="235"/>
      <c r="K271" s="235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160</v>
      </c>
      <c r="AU271" s="243" t="s">
        <v>84</v>
      </c>
      <c r="AV271" s="13" t="s">
        <v>82</v>
      </c>
      <c r="AW271" s="13" t="s">
        <v>37</v>
      </c>
      <c r="AX271" s="13" t="s">
        <v>75</v>
      </c>
      <c r="AY271" s="243" t="s">
        <v>147</v>
      </c>
    </row>
    <row r="272" s="13" customFormat="1">
      <c r="A272" s="13"/>
      <c r="B272" s="234"/>
      <c r="C272" s="235"/>
      <c r="D272" s="227" t="s">
        <v>160</v>
      </c>
      <c r="E272" s="236" t="s">
        <v>19</v>
      </c>
      <c r="F272" s="237" t="s">
        <v>655</v>
      </c>
      <c r="G272" s="235"/>
      <c r="H272" s="236" t="s">
        <v>19</v>
      </c>
      <c r="I272" s="238"/>
      <c r="J272" s="235"/>
      <c r="K272" s="235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160</v>
      </c>
      <c r="AU272" s="243" t="s">
        <v>84</v>
      </c>
      <c r="AV272" s="13" t="s">
        <v>82</v>
      </c>
      <c r="AW272" s="13" t="s">
        <v>37</v>
      </c>
      <c r="AX272" s="13" t="s">
        <v>75</v>
      </c>
      <c r="AY272" s="243" t="s">
        <v>147</v>
      </c>
    </row>
    <row r="273" s="13" customFormat="1">
      <c r="A273" s="13"/>
      <c r="B273" s="234"/>
      <c r="C273" s="235"/>
      <c r="D273" s="227" t="s">
        <v>160</v>
      </c>
      <c r="E273" s="236" t="s">
        <v>19</v>
      </c>
      <c r="F273" s="237" t="s">
        <v>656</v>
      </c>
      <c r="G273" s="235"/>
      <c r="H273" s="236" t="s">
        <v>19</v>
      </c>
      <c r="I273" s="238"/>
      <c r="J273" s="235"/>
      <c r="K273" s="235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160</v>
      </c>
      <c r="AU273" s="243" t="s">
        <v>84</v>
      </c>
      <c r="AV273" s="13" t="s">
        <v>82</v>
      </c>
      <c r="AW273" s="13" t="s">
        <v>37</v>
      </c>
      <c r="AX273" s="13" t="s">
        <v>75</v>
      </c>
      <c r="AY273" s="243" t="s">
        <v>147</v>
      </c>
    </row>
    <row r="274" s="13" customFormat="1">
      <c r="A274" s="13"/>
      <c r="B274" s="234"/>
      <c r="C274" s="235"/>
      <c r="D274" s="227" t="s">
        <v>160</v>
      </c>
      <c r="E274" s="236" t="s">
        <v>19</v>
      </c>
      <c r="F274" s="237" t="s">
        <v>657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160</v>
      </c>
      <c r="AU274" s="243" t="s">
        <v>84</v>
      </c>
      <c r="AV274" s="13" t="s">
        <v>82</v>
      </c>
      <c r="AW274" s="13" t="s">
        <v>37</v>
      </c>
      <c r="AX274" s="13" t="s">
        <v>75</v>
      </c>
      <c r="AY274" s="243" t="s">
        <v>147</v>
      </c>
    </row>
    <row r="275" s="13" customFormat="1">
      <c r="A275" s="13"/>
      <c r="B275" s="234"/>
      <c r="C275" s="235"/>
      <c r="D275" s="227" t="s">
        <v>160</v>
      </c>
      <c r="E275" s="236" t="s">
        <v>19</v>
      </c>
      <c r="F275" s="237" t="s">
        <v>659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160</v>
      </c>
      <c r="AU275" s="243" t="s">
        <v>84</v>
      </c>
      <c r="AV275" s="13" t="s">
        <v>82</v>
      </c>
      <c r="AW275" s="13" t="s">
        <v>37</v>
      </c>
      <c r="AX275" s="13" t="s">
        <v>75</v>
      </c>
      <c r="AY275" s="243" t="s">
        <v>147</v>
      </c>
    </row>
    <row r="276" s="12" customFormat="1" ht="25.92" customHeight="1">
      <c r="A276" s="12"/>
      <c r="B276" s="198"/>
      <c r="C276" s="199"/>
      <c r="D276" s="200" t="s">
        <v>74</v>
      </c>
      <c r="E276" s="201" t="s">
        <v>450</v>
      </c>
      <c r="F276" s="201" t="s">
        <v>451</v>
      </c>
      <c r="G276" s="199"/>
      <c r="H276" s="199"/>
      <c r="I276" s="202"/>
      <c r="J276" s="203">
        <f>BK276</f>
        <v>0</v>
      </c>
      <c r="K276" s="199"/>
      <c r="L276" s="204"/>
      <c r="M276" s="205"/>
      <c r="N276" s="206"/>
      <c r="O276" s="206"/>
      <c r="P276" s="207">
        <f>P277+P290</f>
        <v>0</v>
      </c>
      <c r="Q276" s="206"/>
      <c r="R276" s="207">
        <f>R277+R290</f>
        <v>0</v>
      </c>
      <c r="S276" s="206"/>
      <c r="T276" s="208">
        <f>T277+T290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9" t="s">
        <v>191</v>
      </c>
      <c r="AT276" s="210" t="s">
        <v>74</v>
      </c>
      <c r="AU276" s="210" t="s">
        <v>75</v>
      </c>
      <c r="AY276" s="209" t="s">
        <v>147</v>
      </c>
      <c r="BK276" s="211">
        <f>BK277+BK290</f>
        <v>0</v>
      </c>
    </row>
    <row r="277" s="12" customFormat="1" ht="22.8" customHeight="1">
      <c r="A277" s="12"/>
      <c r="B277" s="198"/>
      <c r="C277" s="199"/>
      <c r="D277" s="200" t="s">
        <v>74</v>
      </c>
      <c r="E277" s="212" t="s">
        <v>463</v>
      </c>
      <c r="F277" s="212" t="s">
        <v>464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SUM(P278:P289)</f>
        <v>0</v>
      </c>
      <c r="Q277" s="206"/>
      <c r="R277" s="207">
        <f>SUM(R278:R289)</f>
        <v>0</v>
      </c>
      <c r="S277" s="206"/>
      <c r="T277" s="208">
        <f>SUM(T278:T289)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191</v>
      </c>
      <c r="AT277" s="210" t="s">
        <v>74</v>
      </c>
      <c r="AU277" s="210" t="s">
        <v>82</v>
      </c>
      <c r="AY277" s="209" t="s">
        <v>147</v>
      </c>
      <c r="BK277" s="211">
        <f>SUM(BK278:BK289)</f>
        <v>0</v>
      </c>
    </row>
    <row r="278" s="2" customFormat="1" ht="16.5" customHeight="1">
      <c r="A278" s="40"/>
      <c r="B278" s="41"/>
      <c r="C278" s="214" t="s">
        <v>341</v>
      </c>
      <c r="D278" s="214" t="s">
        <v>149</v>
      </c>
      <c r="E278" s="215" t="s">
        <v>660</v>
      </c>
      <c r="F278" s="216" t="s">
        <v>661</v>
      </c>
      <c r="G278" s="217" t="s">
        <v>264</v>
      </c>
      <c r="H278" s="218">
        <v>1</v>
      </c>
      <c r="I278" s="219"/>
      <c r="J278" s="220">
        <f>ROUND(I278*H278,2)</f>
        <v>0</v>
      </c>
      <c r="K278" s="216" t="s">
        <v>153</v>
      </c>
      <c r="L278" s="46"/>
      <c r="M278" s="221" t="s">
        <v>19</v>
      </c>
      <c r="N278" s="222" t="s">
        <v>46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455</v>
      </c>
      <c r="AT278" s="225" t="s">
        <v>149</v>
      </c>
      <c r="AU278" s="225" t="s">
        <v>84</v>
      </c>
      <c r="AY278" s="19" t="s">
        <v>147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82</v>
      </c>
      <c r="BK278" s="226">
        <f>ROUND(I278*H278,2)</f>
        <v>0</v>
      </c>
      <c r="BL278" s="19" t="s">
        <v>455</v>
      </c>
      <c r="BM278" s="225" t="s">
        <v>1134</v>
      </c>
    </row>
    <row r="279" s="2" customFormat="1">
      <c r="A279" s="40"/>
      <c r="B279" s="41"/>
      <c r="C279" s="42"/>
      <c r="D279" s="227" t="s">
        <v>156</v>
      </c>
      <c r="E279" s="42"/>
      <c r="F279" s="228" t="s">
        <v>661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156</v>
      </c>
      <c r="AU279" s="19" t="s">
        <v>84</v>
      </c>
    </row>
    <row r="280" s="2" customFormat="1">
      <c r="A280" s="40"/>
      <c r="B280" s="41"/>
      <c r="C280" s="42"/>
      <c r="D280" s="232" t="s">
        <v>158</v>
      </c>
      <c r="E280" s="42"/>
      <c r="F280" s="233" t="s">
        <v>663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158</v>
      </c>
      <c r="AU280" s="19" t="s">
        <v>84</v>
      </c>
    </row>
    <row r="281" s="13" customFormat="1">
      <c r="A281" s="13"/>
      <c r="B281" s="234"/>
      <c r="C281" s="235"/>
      <c r="D281" s="227" t="s">
        <v>160</v>
      </c>
      <c r="E281" s="236" t="s">
        <v>19</v>
      </c>
      <c r="F281" s="237" t="s">
        <v>470</v>
      </c>
      <c r="G281" s="235"/>
      <c r="H281" s="236" t="s">
        <v>19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160</v>
      </c>
      <c r="AU281" s="243" t="s">
        <v>84</v>
      </c>
      <c r="AV281" s="13" t="s">
        <v>82</v>
      </c>
      <c r="AW281" s="13" t="s">
        <v>37</v>
      </c>
      <c r="AX281" s="13" t="s">
        <v>75</v>
      </c>
      <c r="AY281" s="243" t="s">
        <v>147</v>
      </c>
    </row>
    <row r="282" s="13" customFormat="1">
      <c r="A282" s="13"/>
      <c r="B282" s="234"/>
      <c r="C282" s="235"/>
      <c r="D282" s="227" t="s">
        <v>160</v>
      </c>
      <c r="E282" s="236" t="s">
        <v>19</v>
      </c>
      <c r="F282" s="237" t="s">
        <v>471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160</v>
      </c>
      <c r="AU282" s="243" t="s">
        <v>84</v>
      </c>
      <c r="AV282" s="13" t="s">
        <v>82</v>
      </c>
      <c r="AW282" s="13" t="s">
        <v>37</v>
      </c>
      <c r="AX282" s="13" t="s">
        <v>75</v>
      </c>
      <c r="AY282" s="243" t="s">
        <v>147</v>
      </c>
    </row>
    <row r="283" s="14" customFormat="1">
      <c r="A283" s="14"/>
      <c r="B283" s="244"/>
      <c r="C283" s="245"/>
      <c r="D283" s="227" t="s">
        <v>160</v>
      </c>
      <c r="E283" s="246" t="s">
        <v>19</v>
      </c>
      <c r="F283" s="247" t="s">
        <v>82</v>
      </c>
      <c r="G283" s="245"/>
      <c r="H283" s="248">
        <v>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160</v>
      </c>
      <c r="AU283" s="254" t="s">
        <v>84</v>
      </c>
      <c r="AV283" s="14" t="s">
        <v>84</v>
      </c>
      <c r="AW283" s="14" t="s">
        <v>37</v>
      </c>
      <c r="AX283" s="14" t="s">
        <v>82</v>
      </c>
      <c r="AY283" s="254" t="s">
        <v>147</v>
      </c>
    </row>
    <row r="284" s="2" customFormat="1" ht="16.5" customHeight="1">
      <c r="A284" s="40"/>
      <c r="B284" s="41"/>
      <c r="C284" s="214" t="s">
        <v>346</v>
      </c>
      <c r="D284" s="214" t="s">
        <v>149</v>
      </c>
      <c r="E284" s="215" t="s">
        <v>664</v>
      </c>
      <c r="F284" s="216" t="s">
        <v>665</v>
      </c>
      <c r="G284" s="217" t="s">
        <v>264</v>
      </c>
      <c r="H284" s="218">
        <v>1</v>
      </c>
      <c r="I284" s="219"/>
      <c r="J284" s="220">
        <f>ROUND(I284*H284,2)</f>
        <v>0</v>
      </c>
      <c r="K284" s="216" t="s">
        <v>153</v>
      </c>
      <c r="L284" s="46"/>
      <c r="M284" s="221" t="s">
        <v>19</v>
      </c>
      <c r="N284" s="222" t="s">
        <v>46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455</v>
      </c>
      <c r="AT284" s="225" t="s">
        <v>149</v>
      </c>
      <c r="AU284" s="225" t="s">
        <v>84</v>
      </c>
      <c r="AY284" s="19" t="s">
        <v>147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82</v>
      </c>
      <c r="BK284" s="226">
        <f>ROUND(I284*H284,2)</f>
        <v>0</v>
      </c>
      <c r="BL284" s="19" t="s">
        <v>455</v>
      </c>
      <c r="BM284" s="225" t="s">
        <v>1135</v>
      </c>
    </row>
    <row r="285" s="2" customFormat="1">
      <c r="A285" s="40"/>
      <c r="B285" s="41"/>
      <c r="C285" s="42"/>
      <c r="D285" s="227" t="s">
        <v>156</v>
      </c>
      <c r="E285" s="42"/>
      <c r="F285" s="228" t="s">
        <v>665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156</v>
      </c>
      <c r="AU285" s="19" t="s">
        <v>84</v>
      </c>
    </row>
    <row r="286" s="2" customFormat="1">
      <c r="A286" s="40"/>
      <c r="B286" s="41"/>
      <c r="C286" s="42"/>
      <c r="D286" s="232" t="s">
        <v>158</v>
      </c>
      <c r="E286" s="42"/>
      <c r="F286" s="233" t="s">
        <v>667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158</v>
      </c>
      <c r="AU286" s="19" t="s">
        <v>84</v>
      </c>
    </row>
    <row r="287" s="13" customFormat="1">
      <c r="A287" s="13"/>
      <c r="B287" s="234"/>
      <c r="C287" s="235"/>
      <c r="D287" s="227" t="s">
        <v>160</v>
      </c>
      <c r="E287" s="236" t="s">
        <v>19</v>
      </c>
      <c r="F287" s="237" t="s">
        <v>470</v>
      </c>
      <c r="G287" s="235"/>
      <c r="H287" s="236" t="s">
        <v>19</v>
      </c>
      <c r="I287" s="238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160</v>
      </c>
      <c r="AU287" s="243" t="s">
        <v>84</v>
      </c>
      <c r="AV287" s="13" t="s">
        <v>82</v>
      </c>
      <c r="AW287" s="13" t="s">
        <v>37</v>
      </c>
      <c r="AX287" s="13" t="s">
        <v>75</v>
      </c>
      <c r="AY287" s="243" t="s">
        <v>147</v>
      </c>
    </row>
    <row r="288" s="13" customFormat="1">
      <c r="A288" s="13"/>
      <c r="B288" s="234"/>
      <c r="C288" s="235"/>
      <c r="D288" s="227" t="s">
        <v>160</v>
      </c>
      <c r="E288" s="236" t="s">
        <v>19</v>
      </c>
      <c r="F288" s="237" t="s">
        <v>471</v>
      </c>
      <c r="G288" s="235"/>
      <c r="H288" s="236" t="s">
        <v>19</v>
      </c>
      <c r="I288" s="238"/>
      <c r="J288" s="235"/>
      <c r="K288" s="235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160</v>
      </c>
      <c r="AU288" s="243" t="s">
        <v>84</v>
      </c>
      <c r="AV288" s="13" t="s">
        <v>82</v>
      </c>
      <c r="AW288" s="13" t="s">
        <v>37</v>
      </c>
      <c r="AX288" s="13" t="s">
        <v>75</v>
      </c>
      <c r="AY288" s="243" t="s">
        <v>147</v>
      </c>
    </row>
    <row r="289" s="14" customFormat="1">
      <c r="A289" s="14"/>
      <c r="B289" s="244"/>
      <c r="C289" s="245"/>
      <c r="D289" s="227" t="s">
        <v>160</v>
      </c>
      <c r="E289" s="246" t="s">
        <v>19</v>
      </c>
      <c r="F289" s="247" t="s">
        <v>82</v>
      </c>
      <c r="G289" s="245"/>
      <c r="H289" s="248">
        <v>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160</v>
      </c>
      <c r="AU289" s="254" t="s">
        <v>84</v>
      </c>
      <c r="AV289" s="14" t="s">
        <v>84</v>
      </c>
      <c r="AW289" s="14" t="s">
        <v>37</v>
      </c>
      <c r="AX289" s="14" t="s">
        <v>82</v>
      </c>
      <c r="AY289" s="254" t="s">
        <v>147</v>
      </c>
    </row>
    <row r="290" s="12" customFormat="1" ht="22.8" customHeight="1">
      <c r="A290" s="12"/>
      <c r="B290" s="198"/>
      <c r="C290" s="199"/>
      <c r="D290" s="200" t="s">
        <v>74</v>
      </c>
      <c r="E290" s="212" t="s">
        <v>668</v>
      </c>
      <c r="F290" s="212" t="s">
        <v>669</v>
      </c>
      <c r="G290" s="199"/>
      <c r="H290" s="199"/>
      <c r="I290" s="202"/>
      <c r="J290" s="213">
        <f>BK290</f>
        <v>0</v>
      </c>
      <c r="K290" s="199"/>
      <c r="L290" s="204"/>
      <c r="M290" s="205"/>
      <c r="N290" s="206"/>
      <c r="O290" s="206"/>
      <c r="P290" s="207">
        <f>SUM(P291:P303)</f>
        <v>0</v>
      </c>
      <c r="Q290" s="206"/>
      <c r="R290" s="207">
        <f>SUM(R291:R303)</f>
        <v>0</v>
      </c>
      <c r="S290" s="206"/>
      <c r="T290" s="208">
        <f>SUM(T291:T303)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9" t="s">
        <v>191</v>
      </c>
      <c r="AT290" s="210" t="s">
        <v>74</v>
      </c>
      <c r="AU290" s="210" t="s">
        <v>82</v>
      </c>
      <c r="AY290" s="209" t="s">
        <v>147</v>
      </c>
      <c r="BK290" s="211">
        <f>SUM(BK291:BK303)</f>
        <v>0</v>
      </c>
    </row>
    <row r="291" s="2" customFormat="1" ht="24.15" customHeight="1">
      <c r="A291" s="40"/>
      <c r="B291" s="41"/>
      <c r="C291" s="214" t="s">
        <v>354</v>
      </c>
      <c r="D291" s="214" t="s">
        <v>149</v>
      </c>
      <c r="E291" s="215" t="s">
        <v>670</v>
      </c>
      <c r="F291" s="216" t="s">
        <v>671</v>
      </c>
      <c r="G291" s="217" t="s">
        <v>264</v>
      </c>
      <c r="H291" s="218">
        <v>1</v>
      </c>
      <c r="I291" s="219"/>
      <c r="J291" s="220">
        <f>ROUND(I291*H291,2)</f>
        <v>0</v>
      </c>
      <c r="K291" s="216" t="s">
        <v>153</v>
      </c>
      <c r="L291" s="46"/>
      <c r="M291" s="221" t="s">
        <v>19</v>
      </c>
      <c r="N291" s="222" t="s">
        <v>46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455</v>
      </c>
      <c r="AT291" s="225" t="s">
        <v>149</v>
      </c>
      <c r="AU291" s="225" t="s">
        <v>84</v>
      </c>
      <c r="AY291" s="19" t="s">
        <v>147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82</v>
      </c>
      <c r="BK291" s="226">
        <f>ROUND(I291*H291,2)</f>
        <v>0</v>
      </c>
      <c r="BL291" s="19" t="s">
        <v>455</v>
      </c>
      <c r="BM291" s="225" t="s">
        <v>1136</v>
      </c>
    </row>
    <row r="292" s="2" customFormat="1">
      <c r="A292" s="40"/>
      <c r="B292" s="41"/>
      <c r="C292" s="42"/>
      <c r="D292" s="227" t="s">
        <v>156</v>
      </c>
      <c r="E292" s="42"/>
      <c r="F292" s="228" t="s">
        <v>671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156</v>
      </c>
      <c r="AU292" s="19" t="s">
        <v>84</v>
      </c>
    </row>
    <row r="293" s="2" customFormat="1">
      <c r="A293" s="40"/>
      <c r="B293" s="41"/>
      <c r="C293" s="42"/>
      <c r="D293" s="232" t="s">
        <v>158</v>
      </c>
      <c r="E293" s="42"/>
      <c r="F293" s="233" t="s">
        <v>673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158</v>
      </c>
      <c r="AU293" s="19" t="s">
        <v>84</v>
      </c>
    </row>
    <row r="294" s="13" customFormat="1">
      <c r="A294" s="13"/>
      <c r="B294" s="234"/>
      <c r="C294" s="235"/>
      <c r="D294" s="227" t="s">
        <v>160</v>
      </c>
      <c r="E294" s="236" t="s">
        <v>19</v>
      </c>
      <c r="F294" s="237" t="s">
        <v>470</v>
      </c>
      <c r="G294" s="235"/>
      <c r="H294" s="236" t="s">
        <v>19</v>
      </c>
      <c r="I294" s="238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160</v>
      </c>
      <c r="AU294" s="243" t="s">
        <v>84</v>
      </c>
      <c r="AV294" s="13" t="s">
        <v>82</v>
      </c>
      <c r="AW294" s="13" t="s">
        <v>37</v>
      </c>
      <c r="AX294" s="13" t="s">
        <v>75</v>
      </c>
      <c r="AY294" s="243" t="s">
        <v>147</v>
      </c>
    </row>
    <row r="295" s="13" customFormat="1">
      <c r="A295" s="13"/>
      <c r="B295" s="234"/>
      <c r="C295" s="235"/>
      <c r="D295" s="227" t="s">
        <v>160</v>
      </c>
      <c r="E295" s="236" t="s">
        <v>19</v>
      </c>
      <c r="F295" s="237" t="s">
        <v>471</v>
      </c>
      <c r="G295" s="235"/>
      <c r="H295" s="236" t="s">
        <v>19</v>
      </c>
      <c r="I295" s="238"/>
      <c r="J295" s="235"/>
      <c r="K295" s="235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160</v>
      </c>
      <c r="AU295" s="243" t="s">
        <v>84</v>
      </c>
      <c r="AV295" s="13" t="s">
        <v>82</v>
      </c>
      <c r="AW295" s="13" t="s">
        <v>37</v>
      </c>
      <c r="AX295" s="13" t="s">
        <v>75</v>
      </c>
      <c r="AY295" s="243" t="s">
        <v>147</v>
      </c>
    </row>
    <row r="296" s="14" customFormat="1">
      <c r="A296" s="14"/>
      <c r="B296" s="244"/>
      <c r="C296" s="245"/>
      <c r="D296" s="227" t="s">
        <v>160</v>
      </c>
      <c r="E296" s="246" t="s">
        <v>19</v>
      </c>
      <c r="F296" s="247" t="s">
        <v>82</v>
      </c>
      <c r="G296" s="245"/>
      <c r="H296" s="248">
        <v>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160</v>
      </c>
      <c r="AU296" s="254" t="s">
        <v>84</v>
      </c>
      <c r="AV296" s="14" t="s">
        <v>84</v>
      </c>
      <c r="AW296" s="14" t="s">
        <v>37</v>
      </c>
      <c r="AX296" s="14" t="s">
        <v>82</v>
      </c>
      <c r="AY296" s="254" t="s">
        <v>147</v>
      </c>
    </row>
    <row r="297" s="2" customFormat="1" ht="16.5" customHeight="1">
      <c r="A297" s="40"/>
      <c r="B297" s="41"/>
      <c r="C297" s="214" t="s">
        <v>365</v>
      </c>
      <c r="D297" s="214" t="s">
        <v>149</v>
      </c>
      <c r="E297" s="215" t="s">
        <v>674</v>
      </c>
      <c r="F297" s="216" t="s">
        <v>675</v>
      </c>
      <c r="G297" s="217" t="s">
        <v>264</v>
      </c>
      <c r="H297" s="218">
        <v>1</v>
      </c>
      <c r="I297" s="219"/>
      <c r="J297" s="220">
        <f>ROUND(I297*H297,2)</f>
        <v>0</v>
      </c>
      <c r="K297" s="216" t="s">
        <v>153</v>
      </c>
      <c r="L297" s="46"/>
      <c r="M297" s="221" t="s">
        <v>19</v>
      </c>
      <c r="N297" s="222" t="s">
        <v>46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455</v>
      </c>
      <c r="AT297" s="225" t="s">
        <v>149</v>
      </c>
      <c r="AU297" s="225" t="s">
        <v>84</v>
      </c>
      <c r="AY297" s="19" t="s">
        <v>147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82</v>
      </c>
      <c r="BK297" s="226">
        <f>ROUND(I297*H297,2)</f>
        <v>0</v>
      </c>
      <c r="BL297" s="19" t="s">
        <v>455</v>
      </c>
      <c r="BM297" s="225" t="s">
        <v>1137</v>
      </c>
    </row>
    <row r="298" s="2" customFormat="1">
      <c r="A298" s="40"/>
      <c r="B298" s="41"/>
      <c r="C298" s="42"/>
      <c r="D298" s="227" t="s">
        <v>156</v>
      </c>
      <c r="E298" s="42"/>
      <c r="F298" s="228" t="s">
        <v>675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156</v>
      </c>
      <c r="AU298" s="19" t="s">
        <v>84</v>
      </c>
    </row>
    <row r="299" s="2" customFormat="1">
      <c r="A299" s="40"/>
      <c r="B299" s="41"/>
      <c r="C299" s="42"/>
      <c r="D299" s="232" t="s">
        <v>158</v>
      </c>
      <c r="E299" s="42"/>
      <c r="F299" s="233" t="s">
        <v>677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158</v>
      </c>
      <c r="AU299" s="19" t="s">
        <v>84</v>
      </c>
    </row>
    <row r="300" s="13" customFormat="1">
      <c r="A300" s="13"/>
      <c r="B300" s="234"/>
      <c r="C300" s="235"/>
      <c r="D300" s="227" t="s">
        <v>160</v>
      </c>
      <c r="E300" s="236" t="s">
        <v>19</v>
      </c>
      <c r="F300" s="237" t="s">
        <v>470</v>
      </c>
      <c r="G300" s="235"/>
      <c r="H300" s="236" t="s">
        <v>19</v>
      </c>
      <c r="I300" s="238"/>
      <c r="J300" s="235"/>
      <c r="K300" s="235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160</v>
      </c>
      <c r="AU300" s="243" t="s">
        <v>84</v>
      </c>
      <c r="AV300" s="13" t="s">
        <v>82</v>
      </c>
      <c r="AW300" s="13" t="s">
        <v>37</v>
      </c>
      <c r="AX300" s="13" t="s">
        <v>75</v>
      </c>
      <c r="AY300" s="243" t="s">
        <v>147</v>
      </c>
    </row>
    <row r="301" s="13" customFormat="1">
      <c r="A301" s="13"/>
      <c r="B301" s="234"/>
      <c r="C301" s="235"/>
      <c r="D301" s="227" t="s">
        <v>160</v>
      </c>
      <c r="E301" s="236" t="s">
        <v>19</v>
      </c>
      <c r="F301" s="237" t="s">
        <v>678</v>
      </c>
      <c r="G301" s="235"/>
      <c r="H301" s="236" t="s">
        <v>19</v>
      </c>
      <c r="I301" s="238"/>
      <c r="J301" s="235"/>
      <c r="K301" s="235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160</v>
      </c>
      <c r="AU301" s="243" t="s">
        <v>84</v>
      </c>
      <c r="AV301" s="13" t="s">
        <v>82</v>
      </c>
      <c r="AW301" s="13" t="s">
        <v>37</v>
      </c>
      <c r="AX301" s="13" t="s">
        <v>75</v>
      </c>
      <c r="AY301" s="243" t="s">
        <v>147</v>
      </c>
    </row>
    <row r="302" s="13" customFormat="1">
      <c r="A302" s="13"/>
      <c r="B302" s="234"/>
      <c r="C302" s="235"/>
      <c r="D302" s="227" t="s">
        <v>160</v>
      </c>
      <c r="E302" s="236" t="s">
        <v>19</v>
      </c>
      <c r="F302" s="237" t="s">
        <v>500</v>
      </c>
      <c r="G302" s="235"/>
      <c r="H302" s="236" t="s">
        <v>19</v>
      </c>
      <c r="I302" s="238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160</v>
      </c>
      <c r="AU302" s="243" t="s">
        <v>84</v>
      </c>
      <c r="AV302" s="13" t="s">
        <v>82</v>
      </c>
      <c r="AW302" s="13" t="s">
        <v>37</v>
      </c>
      <c r="AX302" s="13" t="s">
        <v>75</v>
      </c>
      <c r="AY302" s="243" t="s">
        <v>147</v>
      </c>
    </row>
    <row r="303" s="14" customFormat="1">
      <c r="A303" s="14"/>
      <c r="B303" s="244"/>
      <c r="C303" s="245"/>
      <c r="D303" s="227" t="s">
        <v>160</v>
      </c>
      <c r="E303" s="246" t="s">
        <v>19</v>
      </c>
      <c r="F303" s="247" t="s">
        <v>82</v>
      </c>
      <c r="G303" s="245"/>
      <c r="H303" s="248">
        <v>1</v>
      </c>
      <c r="I303" s="249"/>
      <c r="J303" s="245"/>
      <c r="K303" s="245"/>
      <c r="L303" s="250"/>
      <c r="M303" s="276"/>
      <c r="N303" s="277"/>
      <c r="O303" s="277"/>
      <c r="P303" s="277"/>
      <c r="Q303" s="277"/>
      <c r="R303" s="277"/>
      <c r="S303" s="277"/>
      <c r="T303" s="27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160</v>
      </c>
      <c r="AU303" s="254" t="s">
        <v>84</v>
      </c>
      <c r="AV303" s="14" t="s">
        <v>84</v>
      </c>
      <c r="AW303" s="14" t="s">
        <v>37</v>
      </c>
      <c r="AX303" s="14" t="s">
        <v>82</v>
      </c>
      <c r="AY303" s="254" t="s">
        <v>147</v>
      </c>
    </row>
    <row r="304" s="2" customFormat="1" ht="6.96" customHeight="1">
      <c r="A304" s="40"/>
      <c r="B304" s="61"/>
      <c r="C304" s="62"/>
      <c r="D304" s="62"/>
      <c r="E304" s="62"/>
      <c r="F304" s="62"/>
      <c r="G304" s="62"/>
      <c r="H304" s="62"/>
      <c r="I304" s="62"/>
      <c r="J304" s="62"/>
      <c r="K304" s="62"/>
      <c r="L304" s="46"/>
      <c r="M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</row>
  </sheetData>
  <sheetProtection sheet="1" autoFilter="0" formatColumns="0" formatRows="0" objects="1" scenarios="1" spinCount="100000" saltValue="CLAxs7nY5ll9vs7Kp27GCg7DQ/H/fU3dhAWKGi+ff6anOUQpfiT4iA084lcrE9T0xvFgrqaRmVLvCWsvhzqeeQ==" hashValue="blqqamf+l/FoCqUZNofSOU1PAMf3IMfvDSCZEhmTD5l5HjaAjZMioG4Ae05FINx4c7nZgz5NJP9JwikXdcEFXg==" algorithmName="SHA-512" password="CC35"/>
  <autoFilter ref="C90:K3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2/210220452"/>
    <hyperlink ref="F109" r:id="rId2" display="https://podminky.urs.cz/item/CS_URS_2025_02/210812011"/>
    <hyperlink ref="F121" r:id="rId3" display="https://podminky.urs.cz/item/CS_URS_2025_02/210812011"/>
    <hyperlink ref="F134" r:id="rId4" display="https://podminky.urs.cz/item/CS_URS_2025_02/210812033"/>
    <hyperlink ref="F147" r:id="rId5" display="https://podminky.urs.cz/item/CS_URS_2025_02/210812033"/>
    <hyperlink ref="F161" r:id="rId6" display="https://podminky.urs.cz/item/CS_URS_2025_02/220110192"/>
    <hyperlink ref="F209" r:id="rId7" display="https://podminky.urs.cz/item/CS_URS_2025_02/220450002"/>
    <hyperlink ref="F220" r:id="rId8" display="https://podminky.urs.cz/item/CS_URS_2025_02/220960165"/>
    <hyperlink ref="F280" r:id="rId9" display="https://podminky.urs.cz/item/CS_URS_2025_02/013203000"/>
    <hyperlink ref="F286" r:id="rId10" display="https://podminky.urs.cz/item/CS_URS_2025_02/013254000"/>
    <hyperlink ref="F293" r:id="rId11" display="https://podminky.urs.cz/item/CS_URS_2025_02/044002000"/>
    <hyperlink ref="F299" r:id="rId12" display="https://podminky.urs.cz/item/CS_URS_2025_02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1004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1138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ROUND((SUM(BE87:BE120)),  2)</f>
        <v>0</v>
      </c>
      <c r="G35" s="40"/>
      <c r="H35" s="40"/>
      <c r="I35" s="159">
        <v>0.20999999999999999</v>
      </c>
      <c r="J35" s="158">
        <f>ROUND(((SUM(BE87:BE120))*I35),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ROUND((SUM(BF87:BF120)),  2)</f>
        <v>0</v>
      </c>
      <c r="G36" s="40"/>
      <c r="H36" s="40"/>
      <c r="I36" s="159">
        <v>0.12</v>
      </c>
      <c r="J36" s="158">
        <f>ROUND(((SUM(BF87:BF120))*I36),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ROUND((SUM(BG87:BG120)),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ROUND((SUM(BH87:BH120)),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ROUND((SUM(BI87:BI120)),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1004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412.3 - Kamerový dohled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510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 + R Voroněž_aktualizace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1004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412.3 - Kamerový dohled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Brno</v>
      </c>
      <c r="G81" s="42"/>
      <c r="H81" s="42"/>
      <c r="I81" s="34" t="s">
        <v>23</v>
      </c>
      <c r="J81" s="74" t="str">
        <f>IF(J14="","",J14)</f>
        <v>1. 10. 2025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Brněnské komunikace, a.s.</v>
      </c>
      <c r="G83" s="42"/>
      <c r="H83" s="42"/>
      <c r="I83" s="34" t="s">
        <v>33</v>
      </c>
      <c r="J83" s="38" t="str">
        <f>E23</f>
        <v>AŽD Praha,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AŽD Praha,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133</v>
      </c>
      <c r="D86" s="190" t="s">
        <v>60</v>
      </c>
      <c r="E86" s="190" t="s">
        <v>56</v>
      </c>
      <c r="F86" s="190" t="s">
        <v>57</v>
      </c>
      <c r="G86" s="190" t="s">
        <v>134</v>
      </c>
      <c r="H86" s="190" t="s">
        <v>135</v>
      </c>
      <c r="I86" s="190" t="s">
        <v>136</v>
      </c>
      <c r="J86" s="190" t="s">
        <v>121</v>
      </c>
      <c r="K86" s="191" t="s">
        <v>137</v>
      </c>
      <c r="L86" s="192"/>
      <c r="M86" s="94" t="s">
        <v>19</v>
      </c>
      <c r="N86" s="95" t="s">
        <v>45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122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169</v>
      </c>
      <c r="F88" s="201" t="s">
        <v>170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171</v>
      </c>
      <c r="AT88" s="210" t="s">
        <v>74</v>
      </c>
      <c r="AU88" s="210" t="s">
        <v>75</v>
      </c>
      <c r="AY88" s="209" t="s">
        <v>147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544</v>
      </c>
      <c r="F89" s="212" t="s">
        <v>545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SUM(P90:P120)</f>
        <v>0</v>
      </c>
      <c r="Q89" s="206"/>
      <c r="R89" s="207">
        <f>SUM(R90:R120)</f>
        <v>0</v>
      </c>
      <c r="S89" s="206"/>
      <c r="T89" s="208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171</v>
      </c>
      <c r="AT89" s="210" t="s">
        <v>74</v>
      </c>
      <c r="AU89" s="210" t="s">
        <v>82</v>
      </c>
      <c r="AY89" s="209" t="s">
        <v>147</v>
      </c>
      <c r="BK89" s="211">
        <f>SUM(BK90:BK120)</f>
        <v>0</v>
      </c>
    </row>
    <row r="90" s="2" customFormat="1" ht="16.5" customHeight="1">
      <c r="A90" s="40"/>
      <c r="B90" s="41"/>
      <c r="C90" s="214" t="s">
        <v>82</v>
      </c>
      <c r="D90" s="214" t="s">
        <v>149</v>
      </c>
      <c r="E90" s="215" t="s">
        <v>900</v>
      </c>
      <c r="F90" s="216" t="s">
        <v>901</v>
      </c>
      <c r="G90" s="217" t="s">
        <v>264</v>
      </c>
      <c r="H90" s="218">
        <v>3</v>
      </c>
      <c r="I90" s="219"/>
      <c r="J90" s="220">
        <f>ROUND(I90*H90,2)</f>
        <v>0</v>
      </c>
      <c r="K90" s="216" t="s">
        <v>153</v>
      </c>
      <c r="L90" s="46"/>
      <c r="M90" s="221" t="s">
        <v>19</v>
      </c>
      <c r="N90" s="222" t="s">
        <v>46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177</v>
      </c>
      <c r="AT90" s="225" t="s">
        <v>149</v>
      </c>
      <c r="AU90" s="225" t="s">
        <v>84</v>
      </c>
      <c r="AY90" s="19" t="s">
        <v>147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82</v>
      </c>
      <c r="BK90" s="226">
        <f>ROUND(I90*H90,2)</f>
        <v>0</v>
      </c>
      <c r="BL90" s="19" t="s">
        <v>177</v>
      </c>
      <c r="BM90" s="225" t="s">
        <v>1139</v>
      </c>
    </row>
    <row r="91" s="2" customFormat="1">
      <c r="A91" s="40"/>
      <c r="B91" s="41"/>
      <c r="C91" s="42"/>
      <c r="D91" s="227" t="s">
        <v>156</v>
      </c>
      <c r="E91" s="42"/>
      <c r="F91" s="228" t="s">
        <v>903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156</v>
      </c>
      <c r="AU91" s="19" t="s">
        <v>84</v>
      </c>
    </row>
    <row r="92" s="2" customFormat="1">
      <c r="A92" s="40"/>
      <c r="B92" s="41"/>
      <c r="C92" s="42"/>
      <c r="D92" s="232" t="s">
        <v>158</v>
      </c>
      <c r="E92" s="42"/>
      <c r="F92" s="233" t="s">
        <v>904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158</v>
      </c>
      <c r="AU92" s="19" t="s">
        <v>84</v>
      </c>
    </row>
    <row r="93" s="13" customFormat="1">
      <c r="A93" s="13"/>
      <c r="B93" s="234"/>
      <c r="C93" s="235"/>
      <c r="D93" s="227" t="s">
        <v>160</v>
      </c>
      <c r="E93" s="236" t="s">
        <v>19</v>
      </c>
      <c r="F93" s="237" t="s">
        <v>1007</v>
      </c>
      <c r="G93" s="235"/>
      <c r="H93" s="236" t="s">
        <v>19</v>
      </c>
      <c r="I93" s="238"/>
      <c r="J93" s="235"/>
      <c r="K93" s="235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160</v>
      </c>
      <c r="AU93" s="243" t="s">
        <v>84</v>
      </c>
      <c r="AV93" s="13" t="s">
        <v>82</v>
      </c>
      <c r="AW93" s="13" t="s">
        <v>37</v>
      </c>
      <c r="AX93" s="13" t="s">
        <v>75</v>
      </c>
      <c r="AY93" s="243" t="s">
        <v>147</v>
      </c>
    </row>
    <row r="94" s="13" customFormat="1">
      <c r="A94" s="13"/>
      <c r="B94" s="234"/>
      <c r="C94" s="235"/>
      <c r="D94" s="227" t="s">
        <v>160</v>
      </c>
      <c r="E94" s="236" t="s">
        <v>19</v>
      </c>
      <c r="F94" s="237" t="s">
        <v>1140</v>
      </c>
      <c r="G94" s="235"/>
      <c r="H94" s="236" t="s">
        <v>19</v>
      </c>
      <c r="I94" s="238"/>
      <c r="J94" s="235"/>
      <c r="K94" s="235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160</v>
      </c>
      <c r="AU94" s="243" t="s">
        <v>84</v>
      </c>
      <c r="AV94" s="13" t="s">
        <v>82</v>
      </c>
      <c r="AW94" s="13" t="s">
        <v>37</v>
      </c>
      <c r="AX94" s="13" t="s">
        <v>75</v>
      </c>
      <c r="AY94" s="243" t="s">
        <v>147</v>
      </c>
    </row>
    <row r="95" s="14" customFormat="1">
      <c r="A95" s="14"/>
      <c r="B95" s="244"/>
      <c r="C95" s="245"/>
      <c r="D95" s="227" t="s">
        <v>160</v>
      </c>
      <c r="E95" s="246" t="s">
        <v>19</v>
      </c>
      <c r="F95" s="247" t="s">
        <v>171</v>
      </c>
      <c r="G95" s="245"/>
      <c r="H95" s="248">
        <v>3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160</v>
      </c>
      <c r="AU95" s="254" t="s">
        <v>84</v>
      </c>
      <c r="AV95" s="14" t="s">
        <v>84</v>
      </c>
      <c r="AW95" s="14" t="s">
        <v>37</v>
      </c>
      <c r="AX95" s="14" t="s">
        <v>82</v>
      </c>
      <c r="AY95" s="254" t="s">
        <v>147</v>
      </c>
    </row>
    <row r="96" s="2" customFormat="1" ht="24.15" customHeight="1">
      <c r="A96" s="40"/>
      <c r="B96" s="41"/>
      <c r="C96" s="255" t="s">
        <v>84</v>
      </c>
      <c r="D96" s="255" t="s">
        <v>169</v>
      </c>
      <c r="E96" s="256" t="s">
        <v>1141</v>
      </c>
      <c r="F96" s="257" t="s">
        <v>1142</v>
      </c>
      <c r="G96" s="258" t="s">
        <v>264</v>
      </c>
      <c r="H96" s="259">
        <v>3</v>
      </c>
      <c r="I96" s="260"/>
      <c r="J96" s="261">
        <f>ROUND(I96*H96,2)</f>
        <v>0</v>
      </c>
      <c r="K96" s="257" t="s">
        <v>271</v>
      </c>
      <c r="L96" s="262"/>
      <c r="M96" s="263" t="s">
        <v>19</v>
      </c>
      <c r="N96" s="264" t="s">
        <v>46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186</v>
      </c>
      <c r="AT96" s="225" t="s">
        <v>169</v>
      </c>
      <c r="AU96" s="225" t="s">
        <v>84</v>
      </c>
      <c r="AY96" s="19" t="s">
        <v>147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177</v>
      </c>
      <c r="BM96" s="225" t="s">
        <v>1143</v>
      </c>
    </row>
    <row r="97" s="2" customFormat="1">
      <c r="A97" s="40"/>
      <c r="B97" s="41"/>
      <c r="C97" s="42"/>
      <c r="D97" s="227" t="s">
        <v>156</v>
      </c>
      <c r="E97" s="42"/>
      <c r="F97" s="228" t="s">
        <v>1142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156</v>
      </c>
      <c r="AU97" s="19" t="s">
        <v>84</v>
      </c>
    </row>
    <row r="98" s="13" customFormat="1">
      <c r="A98" s="13"/>
      <c r="B98" s="234"/>
      <c r="C98" s="235"/>
      <c r="D98" s="227" t="s">
        <v>160</v>
      </c>
      <c r="E98" s="236" t="s">
        <v>19</v>
      </c>
      <c r="F98" s="237" t="s">
        <v>1007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160</v>
      </c>
      <c r="AU98" s="243" t="s">
        <v>84</v>
      </c>
      <c r="AV98" s="13" t="s">
        <v>82</v>
      </c>
      <c r="AW98" s="13" t="s">
        <v>37</v>
      </c>
      <c r="AX98" s="13" t="s">
        <v>75</v>
      </c>
      <c r="AY98" s="243" t="s">
        <v>147</v>
      </c>
    </row>
    <row r="99" s="13" customFormat="1">
      <c r="A99" s="13"/>
      <c r="B99" s="234"/>
      <c r="C99" s="235"/>
      <c r="D99" s="227" t="s">
        <v>160</v>
      </c>
      <c r="E99" s="236" t="s">
        <v>19</v>
      </c>
      <c r="F99" s="237" t="s">
        <v>1144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160</v>
      </c>
      <c r="AU99" s="243" t="s">
        <v>84</v>
      </c>
      <c r="AV99" s="13" t="s">
        <v>82</v>
      </c>
      <c r="AW99" s="13" t="s">
        <v>37</v>
      </c>
      <c r="AX99" s="13" t="s">
        <v>75</v>
      </c>
      <c r="AY99" s="243" t="s">
        <v>147</v>
      </c>
    </row>
    <row r="100" s="14" customFormat="1">
      <c r="A100" s="14"/>
      <c r="B100" s="244"/>
      <c r="C100" s="245"/>
      <c r="D100" s="227" t="s">
        <v>160</v>
      </c>
      <c r="E100" s="246" t="s">
        <v>19</v>
      </c>
      <c r="F100" s="247" t="s">
        <v>171</v>
      </c>
      <c r="G100" s="245"/>
      <c r="H100" s="248">
        <v>3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160</v>
      </c>
      <c r="AU100" s="254" t="s">
        <v>84</v>
      </c>
      <c r="AV100" s="14" t="s">
        <v>84</v>
      </c>
      <c r="AW100" s="14" t="s">
        <v>37</v>
      </c>
      <c r="AX100" s="14" t="s">
        <v>82</v>
      </c>
      <c r="AY100" s="254" t="s">
        <v>147</v>
      </c>
    </row>
    <row r="101" s="2" customFormat="1" ht="16.5" customHeight="1">
      <c r="A101" s="40"/>
      <c r="B101" s="41"/>
      <c r="C101" s="214" t="s">
        <v>171</v>
      </c>
      <c r="D101" s="214" t="s">
        <v>149</v>
      </c>
      <c r="E101" s="215" t="s">
        <v>910</v>
      </c>
      <c r="F101" s="216" t="s">
        <v>911</v>
      </c>
      <c r="G101" s="217" t="s">
        <v>264</v>
      </c>
      <c r="H101" s="218">
        <v>3</v>
      </c>
      <c r="I101" s="219"/>
      <c r="J101" s="220">
        <f>ROUND(I101*H101,2)</f>
        <v>0</v>
      </c>
      <c r="K101" s="216" t="s">
        <v>153</v>
      </c>
      <c r="L101" s="46"/>
      <c r="M101" s="221" t="s">
        <v>19</v>
      </c>
      <c r="N101" s="222" t="s">
        <v>46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177</v>
      </c>
      <c r="AT101" s="225" t="s">
        <v>149</v>
      </c>
      <c r="AU101" s="225" t="s">
        <v>84</v>
      </c>
      <c r="AY101" s="19" t="s">
        <v>147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82</v>
      </c>
      <c r="BK101" s="226">
        <f>ROUND(I101*H101,2)</f>
        <v>0</v>
      </c>
      <c r="BL101" s="19" t="s">
        <v>177</v>
      </c>
      <c r="BM101" s="225" t="s">
        <v>1145</v>
      </c>
    </row>
    <row r="102" s="2" customFormat="1">
      <c r="A102" s="40"/>
      <c r="B102" s="41"/>
      <c r="C102" s="42"/>
      <c r="D102" s="227" t="s">
        <v>156</v>
      </c>
      <c r="E102" s="42"/>
      <c r="F102" s="228" t="s">
        <v>913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156</v>
      </c>
      <c r="AU102" s="19" t="s">
        <v>84</v>
      </c>
    </row>
    <row r="103" s="2" customFormat="1">
      <c r="A103" s="40"/>
      <c r="B103" s="41"/>
      <c r="C103" s="42"/>
      <c r="D103" s="232" t="s">
        <v>158</v>
      </c>
      <c r="E103" s="42"/>
      <c r="F103" s="233" t="s">
        <v>914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84</v>
      </c>
    </row>
    <row r="104" s="13" customFormat="1">
      <c r="A104" s="13"/>
      <c r="B104" s="234"/>
      <c r="C104" s="235"/>
      <c r="D104" s="227" t="s">
        <v>160</v>
      </c>
      <c r="E104" s="236" t="s">
        <v>19</v>
      </c>
      <c r="F104" s="237" t="s">
        <v>1007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160</v>
      </c>
      <c r="AU104" s="243" t="s">
        <v>84</v>
      </c>
      <c r="AV104" s="13" t="s">
        <v>82</v>
      </c>
      <c r="AW104" s="13" t="s">
        <v>37</v>
      </c>
      <c r="AX104" s="13" t="s">
        <v>75</v>
      </c>
      <c r="AY104" s="243" t="s">
        <v>147</v>
      </c>
    </row>
    <row r="105" s="13" customFormat="1">
      <c r="A105" s="13"/>
      <c r="B105" s="234"/>
      <c r="C105" s="235"/>
      <c r="D105" s="227" t="s">
        <v>160</v>
      </c>
      <c r="E105" s="236" t="s">
        <v>19</v>
      </c>
      <c r="F105" s="237" t="s">
        <v>915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160</v>
      </c>
      <c r="AU105" s="243" t="s">
        <v>84</v>
      </c>
      <c r="AV105" s="13" t="s">
        <v>82</v>
      </c>
      <c r="AW105" s="13" t="s">
        <v>37</v>
      </c>
      <c r="AX105" s="13" t="s">
        <v>75</v>
      </c>
      <c r="AY105" s="243" t="s">
        <v>147</v>
      </c>
    </row>
    <row r="106" s="13" customFormat="1">
      <c r="A106" s="13"/>
      <c r="B106" s="234"/>
      <c r="C106" s="235"/>
      <c r="D106" s="227" t="s">
        <v>160</v>
      </c>
      <c r="E106" s="236" t="s">
        <v>19</v>
      </c>
      <c r="F106" s="237" t="s">
        <v>1146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160</v>
      </c>
      <c r="AU106" s="243" t="s">
        <v>84</v>
      </c>
      <c r="AV106" s="13" t="s">
        <v>82</v>
      </c>
      <c r="AW106" s="13" t="s">
        <v>37</v>
      </c>
      <c r="AX106" s="13" t="s">
        <v>75</v>
      </c>
      <c r="AY106" s="243" t="s">
        <v>147</v>
      </c>
    </row>
    <row r="107" s="14" customFormat="1">
      <c r="A107" s="14"/>
      <c r="B107" s="244"/>
      <c r="C107" s="245"/>
      <c r="D107" s="227" t="s">
        <v>160</v>
      </c>
      <c r="E107" s="246" t="s">
        <v>19</v>
      </c>
      <c r="F107" s="247" t="s">
        <v>171</v>
      </c>
      <c r="G107" s="245"/>
      <c r="H107" s="248">
        <v>3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160</v>
      </c>
      <c r="AU107" s="254" t="s">
        <v>84</v>
      </c>
      <c r="AV107" s="14" t="s">
        <v>84</v>
      </c>
      <c r="AW107" s="14" t="s">
        <v>37</v>
      </c>
      <c r="AX107" s="14" t="s">
        <v>82</v>
      </c>
      <c r="AY107" s="254" t="s">
        <v>147</v>
      </c>
    </row>
    <row r="108" s="2" customFormat="1" ht="16.5" customHeight="1">
      <c r="A108" s="40"/>
      <c r="B108" s="41"/>
      <c r="C108" s="214" t="s">
        <v>154</v>
      </c>
      <c r="D108" s="214" t="s">
        <v>149</v>
      </c>
      <c r="E108" s="215" t="s">
        <v>917</v>
      </c>
      <c r="F108" s="216" t="s">
        <v>918</v>
      </c>
      <c r="G108" s="217" t="s">
        <v>264</v>
      </c>
      <c r="H108" s="218">
        <v>3</v>
      </c>
      <c r="I108" s="219"/>
      <c r="J108" s="220">
        <f>ROUND(I108*H108,2)</f>
        <v>0</v>
      </c>
      <c r="K108" s="216" t="s">
        <v>153</v>
      </c>
      <c r="L108" s="46"/>
      <c r="M108" s="221" t="s">
        <v>19</v>
      </c>
      <c r="N108" s="222" t="s">
        <v>46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177</v>
      </c>
      <c r="AT108" s="225" t="s">
        <v>149</v>
      </c>
      <c r="AU108" s="225" t="s">
        <v>84</v>
      </c>
      <c r="AY108" s="19" t="s">
        <v>147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82</v>
      </c>
      <c r="BK108" s="226">
        <f>ROUND(I108*H108,2)</f>
        <v>0</v>
      </c>
      <c r="BL108" s="19" t="s">
        <v>177</v>
      </c>
      <c r="BM108" s="225" t="s">
        <v>1147</v>
      </c>
    </row>
    <row r="109" s="2" customFormat="1">
      <c r="A109" s="40"/>
      <c r="B109" s="41"/>
      <c r="C109" s="42"/>
      <c r="D109" s="227" t="s">
        <v>156</v>
      </c>
      <c r="E109" s="42"/>
      <c r="F109" s="228" t="s">
        <v>920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156</v>
      </c>
      <c r="AU109" s="19" t="s">
        <v>84</v>
      </c>
    </row>
    <row r="110" s="2" customFormat="1">
      <c r="A110" s="40"/>
      <c r="B110" s="41"/>
      <c r="C110" s="42"/>
      <c r="D110" s="232" t="s">
        <v>158</v>
      </c>
      <c r="E110" s="42"/>
      <c r="F110" s="233" t="s">
        <v>921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158</v>
      </c>
      <c r="AU110" s="19" t="s">
        <v>84</v>
      </c>
    </row>
    <row r="111" s="13" customFormat="1">
      <c r="A111" s="13"/>
      <c r="B111" s="234"/>
      <c r="C111" s="235"/>
      <c r="D111" s="227" t="s">
        <v>160</v>
      </c>
      <c r="E111" s="236" t="s">
        <v>19</v>
      </c>
      <c r="F111" s="237" t="s">
        <v>1007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160</v>
      </c>
      <c r="AU111" s="243" t="s">
        <v>84</v>
      </c>
      <c r="AV111" s="13" t="s">
        <v>82</v>
      </c>
      <c r="AW111" s="13" t="s">
        <v>37</v>
      </c>
      <c r="AX111" s="13" t="s">
        <v>75</v>
      </c>
      <c r="AY111" s="243" t="s">
        <v>147</v>
      </c>
    </row>
    <row r="112" s="13" customFormat="1">
      <c r="A112" s="13"/>
      <c r="B112" s="234"/>
      <c r="C112" s="235"/>
      <c r="D112" s="227" t="s">
        <v>160</v>
      </c>
      <c r="E112" s="236" t="s">
        <v>19</v>
      </c>
      <c r="F112" s="237" t="s">
        <v>915</v>
      </c>
      <c r="G112" s="235"/>
      <c r="H112" s="236" t="s">
        <v>19</v>
      </c>
      <c r="I112" s="238"/>
      <c r="J112" s="235"/>
      <c r="K112" s="235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160</v>
      </c>
      <c r="AU112" s="243" t="s">
        <v>84</v>
      </c>
      <c r="AV112" s="13" t="s">
        <v>82</v>
      </c>
      <c r="AW112" s="13" t="s">
        <v>37</v>
      </c>
      <c r="AX112" s="13" t="s">
        <v>75</v>
      </c>
      <c r="AY112" s="243" t="s">
        <v>147</v>
      </c>
    </row>
    <row r="113" s="13" customFormat="1">
      <c r="A113" s="13"/>
      <c r="B113" s="234"/>
      <c r="C113" s="235"/>
      <c r="D113" s="227" t="s">
        <v>160</v>
      </c>
      <c r="E113" s="236" t="s">
        <v>19</v>
      </c>
      <c r="F113" s="237" t="s">
        <v>1146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160</v>
      </c>
      <c r="AU113" s="243" t="s">
        <v>84</v>
      </c>
      <c r="AV113" s="13" t="s">
        <v>82</v>
      </c>
      <c r="AW113" s="13" t="s">
        <v>37</v>
      </c>
      <c r="AX113" s="13" t="s">
        <v>75</v>
      </c>
      <c r="AY113" s="243" t="s">
        <v>147</v>
      </c>
    </row>
    <row r="114" s="14" customFormat="1">
      <c r="A114" s="14"/>
      <c r="B114" s="244"/>
      <c r="C114" s="245"/>
      <c r="D114" s="227" t="s">
        <v>160</v>
      </c>
      <c r="E114" s="246" t="s">
        <v>19</v>
      </c>
      <c r="F114" s="247" t="s">
        <v>171</v>
      </c>
      <c r="G114" s="245"/>
      <c r="H114" s="248">
        <v>3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160</v>
      </c>
      <c r="AU114" s="254" t="s">
        <v>84</v>
      </c>
      <c r="AV114" s="14" t="s">
        <v>84</v>
      </c>
      <c r="AW114" s="14" t="s">
        <v>37</v>
      </c>
      <c r="AX114" s="14" t="s">
        <v>82</v>
      </c>
      <c r="AY114" s="254" t="s">
        <v>147</v>
      </c>
    </row>
    <row r="115" s="2" customFormat="1" ht="24.15" customHeight="1">
      <c r="A115" s="40"/>
      <c r="B115" s="41"/>
      <c r="C115" s="214" t="s">
        <v>191</v>
      </c>
      <c r="D115" s="214" t="s">
        <v>149</v>
      </c>
      <c r="E115" s="215" t="s">
        <v>922</v>
      </c>
      <c r="F115" s="216" t="s">
        <v>923</v>
      </c>
      <c r="G115" s="217" t="s">
        <v>264</v>
      </c>
      <c r="H115" s="218">
        <v>3</v>
      </c>
      <c r="I115" s="219"/>
      <c r="J115" s="220">
        <f>ROUND(I115*H115,2)</f>
        <v>0</v>
      </c>
      <c r="K115" s="216" t="s">
        <v>271</v>
      </c>
      <c r="L115" s="46"/>
      <c r="M115" s="221" t="s">
        <v>19</v>
      </c>
      <c r="N115" s="222" t="s">
        <v>46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177</v>
      </c>
      <c r="AT115" s="225" t="s">
        <v>149</v>
      </c>
      <c r="AU115" s="225" t="s">
        <v>84</v>
      </c>
      <c r="AY115" s="19" t="s">
        <v>147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82</v>
      </c>
      <c r="BK115" s="226">
        <f>ROUND(I115*H115,2)</f>
        <v>0</v>
      </c>
      <c r="BL115" s="19" t="s">
        <v>177</v>
      </c>
      <c r="BM115" s="225" t="s">
        <v>1148</v>
      </c>
    </row>
    <row r="116" s="2" customFormat="1">
      <c r="A116" s="40"/>
      <c r="B116" s="41"/>
      <c r="C116" s="42"/>
      <c r="D116" s="227" t="s">
        <v>156</v>
      </c>
      <c r="E116" s="42"/>
      <c r="F116" s="228" t="s">
        <v>923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156</v>
      </c>
      <c r="AU116" s="19" t="s">
        <v>84</v>
      </c>
    </row>
    <row r="117" s="13" customFormat="1">
      <c r="A117" s="13"/>
      <c r="B117" s="234"/>
      <c r="C117" s="235"/>
      <c r="D117" s="227" t="s">
        <v>160</v>
      </c>
      <c r="E117" s="236" t="s">
        <v>19</v>
      </c>
      <c r="F117" s="237" t="s">
        <v>1007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160</v>
      </c>
      <c r="AU117" s="243" t="s">
        <v>84</v>
      </c>
      <c r="AV117" s="13" t="s">
        <v>82</v>
      </c>
      <c r="AW117" s="13" t="s">
        <v>37</v>
      </c>
      <c r="AX117" s="13" t="s">
        <v>75</v>
      </c>
      <c r="AY117" s="243" t="s">
        <v>147</v>
      </c>
    </row>
    <row r="118" s="13" customFormat="1">
      <c r="A118" s="13"/>
      <c r="B118" s="234"/>
      <c r="C118" s="235"/>
      <c r="D118" s="227" t="s">
        <v>160</v>
      </c>
      <c r="E118" s="236" t="s">
        <v>19</v>
      </c>
      <c r="F118" s="237" t="s">
        <v>915</v>
      </c>
      <c r="G118" s="235"/>
      <c r="H118" s="236" t="s">
        <v>19</v>
      </c>
      <c r="I118" s="238"/>
      <c r="J118" s="235"/>
      <c r="K118" s="235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160</v>
      </c>
      <c r="AU118" s="243" t="s">
        <v>84</v>
      </c>
      <c r="AV118" s="13" t="s">
        <v>82</v>
      </c>
      <c r="AW118" s="13" t="s">
        <v>37</v>
      </c>
      <c r="AX118" s="13" t="s">
        <v>75</v>
      </c>
      <c r="AY118" s="243" t="s">
        <v>147</v>
      </c>
    </row>
    <row r="119" s="13" customFormat="1">
      <c r="A119" s="13"/>
      <c r="B119" s="234"/>
      <c r="C119" s="235"/>
      <c r="D119" s="227" t="s">
        <v>160</v>
      </c>
      <c r="E119" s="236" t="s">
        <v>19</v>
      </c>
      <c r="F119" s="237" t="s">
        <v>1146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160</v>
      </c>
      <c r="AU119" s="243" t="s">
        <v>84</v>
      </c>
      <c r="AV119" s="13" t="s">
        <v>82</v>
      </c>
      <c r="AW119" s="13" t="s">
        <v>37</v>
      </c>
      <c r="AX119" s="13" t="s">
        <v>75</v>
      </c>
      <c r="AY119" s="243" t="s">
        <v>147</v>
      </c>
    </row>
    <row r="120" s="14" customFormat="1">
      <c r="A120" s="14"/>
      <c r="B120" s="244"/>
      <c r="C120" s="245"/>
      <c r="D120" s="227" t="s">
        <v>160</v>
      </c>
      <c r="E120" s="246" t="s">
        <v>19</v>
      </c>
      <c r="F120" s="247" t="s">
        <v>171</v>
      </c>
      <c r="G120" s="245"/>
      <c r="H120" s="248">
        <v>3</v>
      </c>
      <c r="I120" s="249"/>
      <c r="J120" s="245"/>
      <c r="K120" s="245"/>
      <c r="L120" s="250"/>
      <c r="M120" s="276"/>
      <c r="N120" s="277"/>
      <c r="O120" s="277"/>
      <c r="P120" s="277"/>
      <c r="Q120" s="277"/>
      <c r="R120" s="277"/>
      <c r="S120" s="277"/>
      <c r="T120" s="27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160</v>
      </c>
      <c r="AU120" s="254" t="s">
        <v>84</v>
      </c>
      <c r="AV120" s="14" t="s">
        <v>84</v>
      </c>
      <c r="AW120" s="14" t="s">
        <v>37</v>
      </c>
      <c r="AX120" s="14" t="s">
        <v>82</v>
      </c>
      <c r="AY120" s="254" t="s">
        <v>147</v>
      </c>
    </row>
    <row r="121" s="2" customFormat="1" ht="6.96" customHeight="1">
      <c r="A121" s="40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46"/>
      <c r="M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</sheetData>
  <sheetProtection sheet="1" autoFilter="0" formatColumns="0" formatRows="0" objects="1" scenarios="1" spinCount="100000" saltValue="XXVBYkddI5pC6MFb8RFfdv2p3dZRUwUZ1YBUylpebfc5GyB0fgy5+Wnfpf8WkDAmBqBbFW+o3BBTArJ9Tv1TnA==" hashValue="M5UeY7bHm46GRKTDEKsESp3ICmcuTyE/f0cRBPw8nGsDzmxhBqLad8bbYqT/jPmbMtRwb0WDr22+h8YwVX74lA==" algorithmName="SHA-512" password="CC35"/>
  <autoFilter ref="C86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220731022"/>
    <hyperlink ref="F103" r:id="rId2" display="https://podminky.urs.cz/item/CS_URS_2025_02/220731042"/>
    <hyperlink ref="F110" r:id="rId3" display="https://podminky.urs.cz/item/CS_URS_2025_02/2207310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Polcarová Veronika</dc:creator>
  <cp:lastModifiedBy>Polcarová Veronika</cp:lastModifiedBy>
  <dcterms:created xsi:type="dcterms:W3CDTF">2026-01-07T15:00:17Z</dcterms:created>
  <dcterms:modified xsi:type="dcterms:W3CDTF">2026-01-07T15:00:24Z</dcterms:modified>
</cp:coreProperties>
</file>